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16" windowWidth="1531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'Sheet1'!$A$2:$AY$37</definedName>
  </definedNames>
  <calcPr fullCalcOnLoad="1"/>
</workbook>
</file>

<file path=xl/sharedStrings.xml><?xml version="1.0" encoding="utf-8"?>
<sst xmlns="http://schemas.openxmlformats.org/spreadsheetml/2006/main" count="132" uniqueCount="68">
  <si>
    <t>Tentative Room 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</si>
  <si>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</si>
  <si>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</si>
  <si>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</si>
  <si>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</si>
  <si>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</si>
  <si>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</si>
  <si>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</si>
  <si>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</si>
  <si>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</si>
  <si>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</si>
  <si>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</si>
  <si>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</si>
  <si>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</si>
  <si>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Peak Rooms</t>
  </si>
  <si>
    <t>&gt;10,000</t>
  </si>
  <si>
    <t>5001 - 10,000</t>
  </si>
  <si>
    <t>2501 - 5000</t>
  </si>
  <si>
    <t>1501 - 2500</t>
  </si>
  <si>
    <t>1001 - 1500</t>
  </si>
  <si>
    <t>501 - 1000</t>
  </si>
  <si>
    <t>0 - 500</t>
  </si>
  <si>
    <t>Totals</t>
  </si>
  <si>
    <t>Year</t>
  </si>
  <si>
    <t>07 - '08 Chg</t>
  </si>
  <si>
    <t>Cxld Room Nights from  Katrina</t>
  </si>
  <si>
    <t>Number of Outstanding Leads</t>
  </si>
  <si>
    <r>
      <t>2007 Def RN</t>
    </r>
    <r>
      <rPr>
        <b/>
        <sz val="10"/>
        <rFont val="Palatino Linotype"/>
        <family val="1"/>
      </rPr>
      <t>*</t>
    </r>
  </si>
  <si>
    <t>2008 Def RN**</t>
  </si>
  <si>
    <t>2009 Def RN**</t>
  </si>
  <si>
    <t>40 - 50%</t>
  </si>
  <si>
    <t>&lt; 40%</t>
  </si>
  <si>
    <t>Occupancy Key</t>
  </si>
  <si>
    <t>08- '09 Chg</t>
  </si>
  <si>
    <t>DEFINITE ROOM NIGHTS</t>
  </si>
  <si>
    <t>Years Out</t>
  </si>
  <si>
    <t>Pre-Katrina</t>
  </si>
  <si>
    <t>Post Katrina</t>
  </si>
  <si>
    <t>TENTATIVE ROOM NIGHTS</t>
  </si>
  <si>
    <t>Room Night Variance</t>
  </si>
  <si>
    <t>Percentage Variance</t>
  </si>
  <si>
    <t>OVERVIEW STATISTICS</t>
  </si>
  <si>
    <t>MORIAL CONVENTION CENTER OCCUPANCY</t>
  </si>
  <si>
    <t>PRE-KATRINA AND CURRENT PACE REPORT</t>
  </si>
  <si>
    <t>CVB DEFINITE ROOM NIGHTS BY MONTH</t>
  </si>
  <si>
    <t>CVB TENTATIVE ROOM NIGHTS BY MONTH</t>
  </si>
  <si>
    <t>ROOM NIGHTS FOR CVB DEFINITE BOOKINGS BY YEAR</t>
  </si>
  <si>
    <t>ATTENDANCE FOR CVB DEFINITE BOOKINGS BY YEAR</t>
  </si>
  <si>
    <t>CVB DEFINITE BOOKINGS BY PEAK AND YEAR</t>
  </si>
  <si>
    <t>CVB TENTATIVE BOOKINGS BY PEAK AND YEAR</t>
  </si>
  <si>
    <t>ROOM NIGHTS FOR CVB TENTATIVES BY YEAR</t>
  </si>
  <si>
    <t>2007  - 2009 CVB DEFINITE COMPARISON</t>
  </si>
  <si>
    <t>Avg. Monthly Definites 2002 - 2004</t>
  </si>
  <si>
    <t>CVB Def Room Nights as of 07/31/05</t>
  </si>
  <si>
    <t>ATTENDANCE FOR TENTATIVE BOOKINGS BY YEAR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</si>
  <si>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</si>
  <si>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</si>
  <si>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</si>
  <si>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</si>
  <si>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</si>
  <si>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</si>
  <si>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</si>
  <si>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</si>
  <si>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</si>
  <si>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</si>
  <si>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</si>
  <si>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 xml:space="preserve"> 50% &amp; Up</t>
  </si>
  <si>
    <t>CVB Def Room Nights as of 12/31/08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</si>
</sst>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"/>
  </numFmts>
  <fonts count="14">
    <font>
      <sz val="10"/>
      <name val="Arial"/>
      <family val="0"/>
    </font>
    <font>
      <sz val="10"/>
      <name val="Palatino Linotyp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Palatino Linotype"/>
      <family val="1"/>
    </font>
    <font>
      <b/>
      <i/>
      <sz val="10"/>
      <name val="Palatino Linotype"/>
      <family val="1"/>
    </font>
    <font>
      <b/>
      <sz val="8"/>
      <name val="Palatino Linotype"/>
      <family val="1"/>
    </font>
    <font>
      <sz val="10"/>
      <name val="Times New Roman"/>
      <family val="1"/>
    </font>
    <font>
      <b/>
      <sz val="16"/>
      <name val="Palatino Linotype"/>
      <family val="1"/>
    </font>
    <font>
      <b/>
      <sz val="14"/>
      <name val="Palatino Linotype"/>
      <family val="1"/>
    </font>
    <font>
      <sz val="12"/>
      <name val="Palatino Linotype"/>
      <family val="1"/>
    </font>
    <font>
      <b/>
      <sz val="12"/>
      <name val="Palatino Linotype"/>
      <family val="1"/>
    </font>
    <font>
      <b/>
      <i/>
      <sz val="11"/>
      <name val="Palatino Linotyp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22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thin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>
        <color indexed="22"/>
      </left>
      <right style="thin"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 style="thin"/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 style="thin"/>
      <top style="medium"/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8" fillId="0" borderId="0">
      <alignment/>
      <protection/>
    </xf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3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67" fontId="1" fillId="0" borderId="0" xfId="0" applyNumberFormat="1" applyFont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1" fillId="0" borderId="0" xfId="0" applyFont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7" xfId="0" applyFont="1" applyFill="1" applyBorder="1" applyAlignment="1">
      <alignment/>
    </xf>
    <xf numFmtId="164" fontId="1" fillId="0" borderId="0" xfId="15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3" fontId="1" fillId="0" borderId="1" xfId="15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3" fontId="1" fillId="0" borderId="4" xfId="15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 vertical="center"/>
    </xf>
    <xf numFmtId="2" fontId="10" fillId="0" borderId="13" xfId="0" applyNumberFormat="1" applyFont="1" applyFill="1" applyBorder="1" applyAlignment="1">
      <alignment vertical="center"/>
    </xf>
    <xf numFmtId="2" fontId="10" fillId="0" borderId="14" xfId="0" applyNumberFormat="1" applyFont="1" applyFill="1" applyBorder="1" applyAlignment="1">
      <alignment vertical="center"/>
    </xf>
    <xf numFmtId="2" fontId="10" fillId="0" borderId="6" xfId="0" applyNumberFormat="1" applyFont="1" applyFill="1" applyBorder="1" applyAlignment="1">
      <alignment vertical="center"/>
    </xf>
    <xf numFmtId="2" fontId="10" fillId="0" borderId="15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1" fontId="12" fillId="0" borderId="17" xfId="15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" fontId="12" fillId="0" borderId="20" xfId="15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center"/>
    </xf>
    <xf numFmtId="3" fontId="1" fillId="0" borderId="30" xfId="0" applyNumberFormat="1" applyFont="1" applyFill="1" applyBorder="1" applyAlignment="1">
      <alignment horizontal="center"/>
    </xf>
    <xf numFmtId="3" fontId="1" fillId="0" borderId="31" xfId="0" applyNumberFormat="1" applyFont="1" applyFill="1" applyBorder="1" applyAlignment="1">
      <alignment horizontal="center"/>
    </xf>
    <xf numFmtId="3" fontId="5" fillId="0" borderId="32" xfId="0" applyNumberFormat="1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3" fontId="1" fillId="0" borderId="35" xfId="0" applyNumberFormat="1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 horizontal="center"/>
    </xf>
    <xf numFmtId="3" fontId="5" fillId="0" borderId="37" xfId="0" applyNumberFormat="1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horizontal="center"/>
    </xf>
    <xf numFmtId="3" fontId="1" fillId="0" borderId="39" xfId="0" applyNumberFormat="1" applyFont="1" applyFill="1" applyBorder="1" applyAlignment="1">
      <alignment horizontal="center"/>
    </xf>
    <xf numFmtId="3" fontId="6" fillId="0" borderId="39" xfId="0" applyNumberFormat="1" applyFont="1" applyFill="1" applyBorder="1" applyAlignment="1">
      <alignment horizontal="center"/>
    </xf>
    <xf numFmtId="3" fontId="1" fillId="0" borderId="38" xfId="0" applyNumberFormat="1" applyFont="1" applyFill="1" applyBorder="1" applyAlignment="1" applyProtection="1">
      <alignment horizontal="center"/>
      <protection/>
    </xf>
    <xf numFmtId="3" fontId="1" fillId="0" borderId="40" xfId="0" applyNumberFormat="1" applyFont="1" applyFill="1" applyBorder="1" applyAlignment="1" applyProtection="1">
      <alignment horizontal="center"/>
      <protection/>
    </xf>
    <xf numFmtId="0" fontId="5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1" fontId="7" fillId="0" borderId="43" xfId="0" applyNumberFormat="1" applyFont="1" applyFill="1" applyBorder="1" applyAlignment="1">
      <alignment horizontal="center"/>
    </xf>
    <xf numFmtId="0" fontId="7" fillId="0" borderId="42" xfId="0" applyFont="1" applyFill="1" applyBorder="1" applyAlignment="1" quotePrefix="1">
      <alignment horizontal="center"/>
    </xf>
    <xf numFmtId="1" fontId="7" fillId="0" borderId="44" xfId="0" applyNumberFormat="1" applyFont="1" applyFill="1" applyBorder="1" applyAlignment="1">
      <alignment horizontal="center"/>
    </xf>
    <xf numFmtId="0" fontId="7" fillId="0" borderId="45" xfId="0" applyFont="1" applyFill="1" applyBorder="1" applyAlignment="1" quotePrefix="1">
      <alignment horizontal="center"/>
    </xf>
    <xf numFmtId="3" fontId="1" fillId="0" borderId="28" xfId="21" applyNumberFormat="1" applyFont="1" applyFill="1" applyBorder="1" applyAlignment="1" applyProtection="1">
      <alignment horizontal="center"/>
      <protection/>
    </xf>
    <xf numFmtId="3" fontId="1" fillId="0" borderId="20" xfId="0" applyNumberFormat="1" applyFont="1" applyFill="1" applyBorder="1" applyAlignment="1">
      <alignment horizontal="center"/>
    </xf>
    <xf numFmtId="166" fontId="1" fillId="0" borderId="28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166" fontId="1" fillId="0" borderId="46" xfId="0" applyNumberFormat="1" applyFont="1" applyFill="1" applyBorder="1" applyAlignment="1">
      <alignment horizontal="center"/>
    </xf>
    <xf numFmtId="3" fontId="1" fillId="0" borderId="28" xfId="21" applyNumberFormat="1" applyFont="1" applyFill="1" applyBorder="1" applyAlignment="1">
      <alignment horizontal="center"/>
      <protection/>
    </xf>
    <xf numFmtId="3" fontId="1" fillId="0" borderId="47" xfId="21" applyNumberFormat="1" applyFont="1" applyFill="1" applyBorder="1" applyAlignment="1" applyProtection="1">
      <alignment horizontal="center"/>
      <protection/>
    </xf>
    <xf numFmtId="3" fontId="1" fillId="0" borderId="48" xfId="0" applyNumberFormat="1" applyFont="1" applyFill="1" applyBorder="1" applyAlignment="1">
      <alignment horizontal="center"/>
    </xf>
    <xf numFmtId="166" fontId="1" fillId="0" borderId="33" xfId="0" applyNumberFormat="1" applyFont="1" applyFill="1" applyBorder="1" applyAlignment="1">
      <alignment horizontal="center"/>
    </xf>
    <xf numFmtId="3" fontId="1" fillId="0" borderId="49" xfId="0" applyNumberFormat="1" applyFont="1" applyFill="1" applyBorder="1" applyAlignment="1">
      <alignment horizontal="center"/>
    </xf>
    <xf numFmtId="3" fontId="5" fillId="0" borderId="50" xfId="0" applyNumberFormat="1" applyFont="1" applyFill="1" applyBorder="1" applyAlignment="1">
      <alignment horizontal="center"/>
    </xf>
    <xf numFmtId="166" fontId="1" fillId="0" borderId="39" xfId="0" applyNumberFormat="1" applyFont="1" applyFill="1" applyBorder="1" applyAlignment="1">
      <alignment horizontal="center"/>
    </xf>
    <xf numFmtId="166" fontId="1" fillId="0" borderId="40" xfId="0" applyNumberFormat="1" applyFont="1" applyFill="1" applyBorder="1" applyAlignment="1">
      <alignment horizontal="center"/>
    </xf>
    <xf numFmtId="166" fontId="1" fillId="5" borderId="51" xfId="0" applyNumberFormat="1" applyFont="1" applyFill="1" applyBorder="1" applyAlignment="1">
      <alignment horizontal="center"/>
    </xf>
    <xf numFmtId="166" fontId="1" fillId="5" borderId="46" xfId="0" applyNumberFormat="1" applyFont="1" applyFill="1" applyBorder="1" applyAlignment="1">
      <alignment horizontal="center"/>
    </xf>
    <xf numFmtId="166" fontId="1" fillId="5" borderId="28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47" xfId="0" applyNumberFormat="1" applyFont="1" applyFill="1" applyBorder="1" applyAlignment="1">
      <alignment horizontal="center"/>
    </xf>
    <xf numFmtId="37" fontId="1" fillId="0" borderId="1" xfId="15" applyNumberFormat="1" applyFont="1" applyFill="1" applyBorder="1" applyAlignment="1">
      <alignment horizontal="center" vertical="center"/>
    </xf>
    <xf numFmtId="3" fontId="1" fillId="0" borderId="52" xfId="0" applyNumberFormat="1" applyFont="1" applyFill="1" applyBorder="1" applyAlignment="1">
      <alignment horizontal="center"/>
    </xf>
    <xf numFmtId="3" fontId="1" fillId="0" borderId="53" xfId="0" applyNumberFormat="1" applyFont="1" applyFill="1" applyBorder="1" applyAlignment="1">
      <alignment horizontal="center"/>
    </xf>
    <xf numFmtId="3" fontId="1" fillId="0" borderId="54" xfId="0" applyNumberFormat="1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/>
    </xf>
    <xf numFmtId="0" fontId="1" fillId="0" borderId="55" xfId="0" applyNumberFormat="1" applyFont="1" applyFill="1" applyBorder="1" applyAlignment="1">
      <alignment horizontal="center"/>
    </xf>
    <xf numFmtId="0" fontId="1" fillId="0" borderId="56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8" xfId="0" applyNumberFormat="1" applyFont="1" applyFill="1" applyBorder="1" applyAlignment="1">
      <alignment horizontal="center"/>
    </xf>
    <xf numFmtId="3" fontId="1" fillId="0" borderId="1" xfId="15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/>
    </xf>
    <xf numFmtId="1" fontId="5" fillId="0" borderId="6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" fontId="5" fillId="0" borderId="61" xfId="0" applyNumberFormat="1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/>
    </xf>
    <xf numFmtId="166" fontId="5" fillId="0" borderId="63" xfId="0" applyNumberFormat="1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166" fontId="5" fillId="0" borderId="62" xfId="0" applyNumberFormat="1" applyFont="1" applyFill="1" applyBorder="1" applyAlignment="1">
      <alignment horizontal="center"/>
    </xf>
    <xf numFmtId="166" fontId="5" fillId="0" borderId="67" xfId="0" applyNumberFormat="1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166" fontId="5" fillId="0" borderId="69" xfId="0" applyNumberFormat="1" applyFont="1" applyFill="1" applyBorder="1" applyAlignment="1">
      <alignment horizontal="center"/>
    </xf>
    <xf numFmtId="166" fontId="5" fillId="0" borderId="68" xfId="0" applyNumberFormat="1" applyFont="1" applyFill="1" applyBorder="1" applyAlignment="1">
      <alignment horizontal="center"/>
    </xf>
    <xf numFmtId="166" fontId="5" fillId="0" borderId="70" xfId="0" applyNumberFormat="1" applyFont="1" applyFill="1" applyBorder="1" applyAlignment="1">
      <alignment horizontal="center"/>
    </xf>
    <xf numFmtId="0" fontId="1" fillId="0" borderId="71" xfId="0" applyFont="1" applyFill="1" applyBorder="1" applyAlignment="1">
      <alignment/>
    </xf>
    <xf numFmtId="166" fontId="5" fillId="0" borderId="72" xfId="0" applyNumberFormat="1" applyFont="1" applyFill="1" applyBorder="1" applyAlignment="1">
      <alignment horizontal="center"/>
    </xf>
    <xf numFmtId="166" fontId="5" fillId="6" borderId="63" xfId="0" applyNumberFormat="1" applyFont="1" applyFill="1" applyBorder="1" applyAlignment="1">
      <alignment horizontal="center"/>
    </xf>
    <xf numFmtId="166" fontId="5" fillId="6" borderId="62" xfId="0" applyNumberFormat="1" applyFont="1" applyFill="1" applyBorder="1" applyAlignment="1">
      <alignment horizontal="center"/>
    </xf>
    <xf numFmtId="166" fontId="5" fillId="6" borderId="72" xfId="0" applyNumberFormat="1" applyFont="1" applyFill="1" applyBorder="1" applyAlignment="1">
      <alignment horizontal="center"/>
    </xf>
    <xf numFmtId="166" fontId="5" fillId="6" borderId="67" xfId="0" applyNumberFormat="1" applyFont="1" applyFill="1" applyBorder="1" applyAlignment="1">
      <alignment horizontal="center"/>
    </xf>
    <xf numFmtId="166" fontId="5" fillId="2" borderId="63" xfId="0" applyNumberFormat="1" applyFont="1" applyFill="1" applyBorder="1" applyAlignment="1">
      <alignment horizontal="center"/>
    </xf>
    <xf numFmtId="166" fontId="5" fillId="2" borderId="72" xfId="0" applyNumberFormat="1" applyFont="1" applyFill="1" applyBorder="1" applyAlignment="1">
      <alignment horizontal="center"/>
    </xf>
    <xf numFmtId="166" fontId="5" fillId="2" borderId="62" xfId="0" applyNumberFormat="1" applyFont="1" applyFill="1" applyBorder="1" applyAlignment="1">
      <alignment horizontal="center"/>
    </xf>
    <xf numFmtId="0" fontId="12" fillId="0" borderId="73" xfId="0" applyFont="1" applyFill="1" applyBorder="1" applyAlignment="1">
      <alignment horizontal="center"/>
    </xf>
    <xf numFmtId="0" fontId="12" fillId="0" borderId="74" xfId="0" applyFont="1" applyFill="1" applyBorder="1" applyAlignment="1">
      <alignment horizontal="center"/>
    </xf>
    <xf numFmtId="0" fontId="12" fillId="0" borderId="75" xfId="0" applyFont="1" applyFill="1" applyBorder="1" applyAlignment="1">
      <alignment horizontal="center"/>
    </xf>
    <xf numFmtId="0" fontId="1" fillId="0" borderId="7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0" fillId="0" borderId="71" xfId="0" applyNumberFormat="1" applyFont="1" applyFill="1" applyBorder="1" applyAlignment="1">
      <alignment horizontal="center"/>
    </xf>
    <xf numFmtId="3" fontId="10" fillId="0" borderId="77" xfId="0" applyNumberFormat="1" applyFont="1" applyFill="1" applyBorder="1" applyAlignment="1">
      <alignment horizontal="center"/>
    </xf>
    <xf numFmtId="3" fontId="10" fillId="0" borderId="78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79" xfId="0" applyFont="1" applyFill="1" applyBorder="1" applyAlignment="1">
      <alignment horizontal="center"/>
    </xf>
    <xf numFmtId="0" fontId="12" fillId="0" borderId="80" xfId="0" applyFont="1" applyFill="1" applyBorder="1" applyAlignment="1">
      <alignment horizontal="center"/>
    </xf>
    <xf numFmtId="0" fontId="12" fillId="0" borderId="81" xfId="0" applyFont="1" applyFill="1" applyBorder="1" applyAlignment="1">
      <alignment horizontal="center"/>
    </xf>
    <xf numFmtId="3" fontId="1" fillId="0" borderId="77" xfId="0" applyNumberFormat="1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 wrapText="1"/>
    </xf>
    <xf numFmtId="0" fontId="12" fillId="0" borderId="83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11" fillId="0" borderId="84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0" fillId="0" borderId="85" xfId="0" applyFont="1" applyFill="1" applyBorder="1" applyAlignment="1">
      <alignment horizontal="center"/>
    </xf>
    <xf numFmtId="0" fontId="10" fillId="0" borderId="76" xfId="0" applyFont="1" applyFill="1" applyBorder="1" applyAlignment="1">
      <alignment horizontal="center"/>
    </xf>
    <xf numFmtId="0" fontId="10" fillId="0" borderId="86" xfId="0" applyFont="1" applyFill="1" applyBorder="1" applyAlignment="1">
      <alignment horizontal="center"/>
    </xf>
    <xf numFmtId="0" fontId="10" fillId="0" borderId="71" xfId="0" applyFont="1" applyFill="1" applyBorder="1" applyAlignment="1">
      <alignment horizontal="center"/>
    </xf>
    <xf numFmtId="0" fontId="10" fillId="0" borderId="77" xfId="0" applyFont="1" applyFill="1" applyBorder="1" applyAlignment="1">
      <alignment horizontal="center"/>
    </xf>
    <xf numFmtId="0" fontId="10" fillId="0" borderId="78" xfId="0" applyFont="1" applyFill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2" fillId="0" borderId="76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143"/>
  <sheetViews>
    <sheetView tabSelected="1" zoomScale="75" zoomScaleNormal="75" zoomScaleSheetLayoutView="50" workbookViewId="0" topLeftCell="A1">
      <selection activeCell="Y2" sqref="Y2:Y37"/>
    </sheetView>
  </sheetViews>
  <sheetFormatPr defaultColWidth="9.140625" defaultRowHeight="12.75"/>
  <cols>
    <col min="1" max="1" width="9.140625" style="2" customWidth="1"/>
    <col min="2" max="2" width="12.7109375" style="2" bestFit="1" customWidth="1"/>
    <col min="3" max="3" width="12.140625" style="2" customWidth="1"/>
    <col min="4" max="4" width="13.28125" style="2" bestFit="1" customWidth="1"/>
    <col min="5" max="5" width="13.7109375" style="2" customWidth="1"/>
    <col min="6" max="6" width="11.28125" style="2" customWidth="1"/>
    <col min="7" max="7" width="13.00390625" style="2" customWidth="1"/>
    <col min="8" max="8" width="3.57421875" style="2" customWidth="1"/>
    <col min="9" max="9" width="3.28125" style="2" customWidth="1"/>
    <col min="10" max="10" width="29.7109375" style="2" bestFit="1" customWidth="1"/>
    <col min="11" max="11" width="11.421875" style="1" customWidth="1"/>
    <col min="12" max="12" width="12.28125" style="2" customWidth="1"/>
    <col min="13" max="13" width="13.7109375" style="2" customWidth="1"/>
    <col min="14" max="14" width="11.7109375" style="2" customWidth="1"/>
    <col min="15" max="15" width="11.28125" style="2" customWidth="1"/>
    <col min="16" max="24" width="9.140625" style="2" hidden="1" customWidth="1"/>
    <col min="25" max="25" width="24.421875" style="2" customWidth="1"/>
    <col min="26" max="26" width="12.00390625" style="2" bestFit="1" customWidth="1"/>
    <col min="27" max="27" width="10.8515625" style="2" customWidth="1"/>
    <col min="28" max="28" width="12.00390625" style="2" bestFit="1" customWidth="1"/>
    <col min="29" max="29" width="14.00390625" style="2" bestFit="1" customWidth="1"/>
    <col min="30" max="30" width="14.8515625" style="2" bestFit="1" customWidth="1"/>
    <col min="31" max="31" width="13.28125" style="2" bestFit="1" customWidth="1"/>
    <col min="32" max="32" width="14.8515625" style="2" bestFit="1" customWidth="1"/>
    <col min="33" max="33" width="13.421875" style="2" bestFit="1" customWidth="1"/>
    <col min="34" max="34" width="12.421875" style="2" bestFit="1" customWidth="1"/>
    <col min="35" max="35" width="12.8515625" style="2" bestFit="1" customWidth="1"/>
    <col min="36" max="36" width="18.28125" style="2" customWidth="1"/>
    <col min="37" max="37" width="14.421875" style="7" bestFit="1" customWidth="1"/>
    <col min="38" max="39" width="8.8515625" style="7" bestFit="1" customWidth="1"/>
    <col min="40" max="40" width="8.7109375" style="7" bestFit="1" customWidth="1"/>
    <col min="41" max="41" width="9.140625" style="7" bestFit="1" customWidth="1"/>
    <col min="42" max="42" width="8.7109375" style="7" bestFit="1" customWidth="1"/>
    <col min="43" max="43" width="9.00390625" style="7" bestFit="1" customWidth="1"/>
    <col min="44" max="44" width="3.7109375" style="7" customWidth="1"/>
    <col min="45" max="45" width="14.421875" style="7" bestFit="1" customWidth="1"/>
    <col min="46" max="46" width="7.7109375" style="7" bestFit="1" customWidth="1"/>
    <col min="47" max="47" width="8.421875" style="7" customWidth="1"/>
    <col min="48" max="48" width="7.7109375" style="7" bestFit="1" customWidth="1"/>
    <col min="49" max="49" width="8.00390625" style="7" bestFit="1" customWidth="1"/>
    <col min="50" max="50" width="8.421875" style="7" bestFit="1" customWidth="1"/>
    <col min="51" max="51" width="8.00390625" style="7" bestFit="1" customWidth="1"/>
    <col min="52" max="52" width="7.57421875" style="2" bestFit="1" customWidth="1"/>
    <col min="53" max="53" width="6.57421875" style="2" bestFit="1" customWidth="1"/>
    <col min="54" max="54" width="6.57421875" style="2" customWidth="1"/>
    <col min="55" max="55" width="7.57421875" style="2" bestFit="1" customWidth="1"/>
    <col min="56" max="58" width="6.57421875" style="2" bestFit="1" customWidth="1"/>
    <col min="59" max="59" width="7.57421875" style="2" bestFit="1" customWidth="1"/>
    <col min="60" max="60" width="6.57421875" style="2" bestFit="1" customWidth="1"/>
    <col min="61" max="16384" width="9.140625" style="2" customWidth="1"/>
  </cols>
  <sheetData>
    <row r="1" ht="10.5" customHeight="1" thickBot="1"/>
    <row r="2" spans="1:51" ht="24" customHeight="1">
      <c r="A2" s="182"/>
      <c r="B2" s="176" t="s">
        <v>41</v>
      </c>
      <c r="C2" s="177"/>
      <c r="D2" s="177"/>
      <c r="E2" s="177"/>
      <c r="F2" s="177"/>
      <c r="G2" s="178"/>
      <c r="H2" s="157"/>
      <c r="I2" s="157"/>
      <c r="J2" s="27"/>
      <c r="K2" s="27"/>
      <c r="L2" s="27"/>
      <c r="M2" s="27"/>
      <c r="N2" s="27"/>
      <c r="O2" s="27"/>
      <c r="Y2" s="157"/>
      <c r="Z2" s="172" t="s">
        <v>44</v>
      </c>
      <c r="AA2" s="173"/>
      <c r="AB2" s="173"/>
      <c r="AC2" s="173"/>
      <c r="AD2" s="174"/>
      <c r="AE2" s="170" t="s">
        <v>52</v>
      </c>
      <c r="AF2" s="134" t="s">
        <v>45</v>
      </c>
      <c r="AG2" s="135"/>
      <c r="AH2" s="135"/>
      <c r="AI2" s="136"/>
      <c r="AJ2" s="157"/>
      <c r="AK2" s="166" t="s">
        <v>48</v>
      </c>
      <c r="AL2" s="167"/>
      <c r="AM2" s="167"/>
      <c r="AN2" s="167"/>
      <c r="AO2" s="167"/>
      <c r="AP2" s="167"/>
      <c r="AQ2" s="168"/>
      <c r="AR2" s="156"/>
      <c r="AS2" s="164" t="s">
        <v>49</v>
      </c>
      <c r="AT2" s="164"/>
      <c r="AU2" s="164"/>
      <c r="AV2" s="164"/>
      <c r="AW2" s="164"/>
      <c r="AX2" s="164"/>
      <c r="AY2" s="164"/>
    </row>
    <row r="3" spans="1:51" ht="60">
      <c r="A3" s="182"/>
      <c r="B3" s="26" t="s">
        <v>23</v>
      </c>
      <c r="C3" s="22" t="s">
        <v>53</v>
      </c>
      <c r="D3" s="22" t="s">
        <v>25</v>
      </c>
      <c r="E3" s="22" t="s">
        <v>67</v>
      </c>
      <c r="F3" s="22" t="s">
        <v>0</v>
      </c>
      <c r="G3" s="113" t="s">
        <v>26</v>
      </c>
      <c r="H3" s="157"/>
      <c r="I3" s="157"/>
      <c r="J3" s="35" t="s">
        <v>43</v>
      </c>
      <c r="K3" s="36"/>
      <c r="L3" s="36"/>
      <c r="M3" s="36"/>
      <c r="N3" s="36"/>
      <c r="O3" s="37"/>
      <c r="Y3" s="157"/>
      <c r="Z3" s="56"/>
      <c r="AA3" s="57">
        <v>2008</v>
      </c>
      <c r="AB3" s="58">
        <v>2009</v>
      </c>
      <c r="AC3" s="57">
        <v>2010</v>
      </c>
      <c r="AD3" s="59">
        <v>2011</v>
      </c>
      <c r="AE3" s="171"/>
      <c r="AF3" s="60">
        <v>2008</v>
      </c>
      <c r="AG3" s="61">
        <v>2009</v>
      </c>
      <c r="AH3" s="62">
        <v>2010</v>
      </c>
      <c r="AI3" s="63">
        <v>2011</v>
      </c>
      <c r="AJ3" s="157"/>
      <c r="AK3" s="26" t="s">
        <v>14</v>
      </c>
      <c r="AL3" s="117">
        <v>2004</v>
      </c>
      <c r="AM3" s="117">
        <v>2008</v>
      </c>
      <c r="AN3" s="117">
        <v>2009</v>
      </c>
      <c r="AO3" s="117">
        <v>2010</v>
      </c>
      <c r="AP3" s="117">
        <v>2011</v>
      </c>
      <c r="AQ3" s="117">
        <v>2012</v>
      </c>
      <c r="AR3" s="156"/>
      <c r="AS3" s="117" t="s">
        <v>14</v>
      </c>
      <c r="AT3" s="117">
        <v>2004</v>
      </c>
      <c r="AU3" s="117">
        <v>2008</v>
      </c>
      <c r="AV3" s="117">
        <v>2009</v>
      </c>
      <c r="AW3" s="117">
        <v>2010</v>
      </c>
      <c r="AX3" s="117">
        <v>2011</v>
      </c>
      <c r="AY3" s="117">
        <v>2012</v>
      </c>
    </row>
    <row r="4" spans="1:51" ht="21" customHeight="1">
      <c r="A4" s="182"/>
      <c r="B4" s="26"/>
      <c r="C4" s="22"/>
      <c r="D4" s="22"/>
      <c r="E4" s="22"/>
      <c r="F4" s="22"/>
      <c r="G4" s="113"/>
      <c r="H4" s="157"/>
      <c r="I4" s="157"/>
      <c r="J4" s="38" t="s">
        <v>34</v>
      </c>
      <c r="K4" s="39"/>
      <c r="L4" s="39"/>
      <c r="M4" s="39"/>
      <c r="N4" s="39"/>
      <c r="O4" s="40"/>
      <c r="Y4" s="157"/>
      <c r="Z4" s="64" t="s">
        <v>1</v>
      </c>
      <c r="AA4" s="65">
        <v>87655</v>
      </c>
      <c r="AB4" s="65">
        <v>90984</v>
      </c>
      <c r="AC4" s="65">
        <v>39715</v>
      </c>
      <c r="AD4" s="65">
        <v>26980</v>
      </c>
      <c r="AE4" s="107">
        <v>133980</v>
      </c>
      <c r="AF4" s="66">
        <v>0</v>
      </c>
      <c r="AG4" s="67">
        <v>10485</v>
      </c>
      <c r="AH4" s="67">
        <v>39547</v>
      </c>
      <c r="AI4" s="68">
        <v>33205</v>
      </c>
      <c r="AJ4" s="157"/>
      <c r="AK4" s="118" t="s">
        <v>15</v>
      </c>
      <c r="AL4" s="23">
        <v>5</v>
      </c>
      <c r="AM4" s="126">
        <v>2</v>
      </c>
      <c r="AN4" s="126">
        <v>3</v>
      </c>
      <c r="AO4" s="126">
        <v>1</v>
      </c>
      <c r="AP4" s="126">
        <v>1</v>
      </c>
      <c r="AQ4" s="126">
        <v>1</v>
      </c>
      <c r="AR4" s="156"/>
      <c r="AS4" s="120" t="s">
        <v>15</v>
      </c>
      <c r="AT4" s="23">
        <v>0</v>
      </c>
      <c r="AU4" s="126">
        <v>0</v>
      </c>
      <c r="AV4" s="126">
        <v>0</v>
      </c>
      <c r="AW4" s="126">
        <v>1</v>
      </c>
      <c r="AX4" s="126">
        <v>2</v>
      </c>
      <c r="AY4" s="126">
        <v>2</v>
      </c>
    </row>
    <row r="5" spans="1:51" ht="15" customHeight="1">
      <c r="A5" s="182"/>
      <c r="B5" s="26"/>
      <c r="C5" s="22"/>
      <c r="D5" s="22"/>
      <c r="E5" s="22"/>
      <c r="F5" s="22"/>
      <c r="G5" s="113"/>
      <c r="H5" s="157"/>
      <c r="I5" s="157"/>
      <c r="J5" s="41"/>
      <c r="K5" s="42"/>
      <c r="L5" s="42"/>
      <c r="M5" s="42"/>
      <c r="N5" s="42"/>
      <c r="O5" s="43"/>
      <c r="Y5" s="157"/>
      <c r="Z5" s="69" t="s">
        <v>2</v>
      </c>
      <c r="AA5" s="70">
        <v>97243</v>
      </c>
      <c r="AB5" s="70">
        <v>84986</v>
      </c>
      <c r="AC5" s="70">
        <v>50259</v>
      </c>
      <c r="AD5" s="70">
        <v>54998</v>
      </c>
      <c r="AE5" s="107">
        <v>143560.66666666666</v>
      </c>
      <c r="AF5" s="71">
        <v>0</v>
      </c>
      <c r="AG5" s="72">
        <v>7247</v>
      </c>
      <c r="AH5" s="72">
        <v>16787</v>
      </c>
      <c r="AI5" s="73">
        <v>33974</v>
      </c>
      <c r="AJ5" s="157"/>
      <c r="AK5" s="118" t="s">
        <v>16</v>
      </c>
      <c r="AL5" s="23">
        <v>12</v>
      </c>
      <c r="AM5" s="126">
        <v>6</v>
      </c>
      <c r="AN5" s="126">
        <v>10</v>
      </c>
      <c r="AO5" s="126">
        <v>9</v>
      </c>
      <c r="AP5" s="126">
        <v>9</v>
      </c>
      <c r="AQ5" s="126">
        <v>7</v>
      </c>
      <c r="AR5" s="156"/>
      <c r="AS5" s="121" t="s">
        <v>16</v>
      </c>
      <c r="AT5" s="23">
        <v>0</v>
      </c>
      <c r="AU5" s="126">
        <v>0</v>
      </c>
      <c r="AV5" s="126"/>
      <c r="AW5" s="126">
        <v>1</v>
      </c>
      <c r="AX5" s="126">
        <v>1</v>
      </c>
      <c r="AY5" s="126">
        <v>2</v>
      </c>
    </row>
    <row r="6" spans="1:51" ht="18">
      <c r="A6" s="182"/>
      <c r="B6" s="31">
        <v>2004</v>
      </c>
      <c r="C6" s="32">
        <v>1546376</v>
      </c>
      <c r="D6" s="127"/>
      <c r="E6" s="49">
        <v>1546376</v>
      </c>
      <c r="F6" s="22"/>
      <c r="G6" s="113"/>
      <c r="H6" s="157"/>
      <c r="I6" s="157"/>
      <c r="J6" s="44" t="s">
        <v>35</v>
      </c>
      <c r="K6" s="44">
        <v>1</v>
      </c>
      <c r="L6" s="44">
        <v>2</v>
      </c>
      <c r="M6" s="44">
        <v>3</v>
      </c>
      <c r="N6" s="44">
        <v>4</v>
      </c>
      <c r="O6" s="44">
        <v>5</v>
      </c>
      <c r="Y6" s="157"/>
      <c r="Z6" s="69" t="s">
        <v>3</v>
      </c>
      <c r="AA6" s="70">
        <v>158939</v>
      </c>
      <c r="AB6" s="70">
        <v>109817</v>
      </c>
      <c r="AC6" s="70">
        <v>107487</v>
      </c>
      <c r="AD6" s="70">
        <v>55869</v>
      </c>
      <c r="AE6" s="107">
        <v>178208.66666666666</v>
      </c>
      <c r="AF6" s="71">
        <v>0</v>
      </c>
      <c r="AG6" s="72">
        <v>9675</v>
      </c>
      <c r="AH6" s="72">
        <v>14055</v>
      </c>
      <c r="AI6" s="73">
        <v>21357</v>
      </c>
      <c r="AJ6" s="157"/>
      <c r="AK6" s="118" t="s">
        <v>17</v>
      </c>
      <c r="AL6" s="23">
        <v>13</v>
      </c>
      <c r="AM6" s="126">
        <v>13</v>
      </c>
      <c r="AN6" s="126">
        <v>12</v>
      </c>
      <c r="AO6" s="126">
        <v>7</v>
      </c>
      <c r="AP6" s="126">
        <v>7</v>
      </c>
      <c r="AQ6" s="126">
        <v>10</v>
      </c>
      <c r="AR6" s="156"/>
      <c r="AS6" s="121" t="s">
        <v>17</v>
      </c>
      <c r="AT6" s="23">
        <v>0</v>
      </c>
      <c r="AU6" s="126">
        <v>0</v>
      </c>
      <c r="AV6" s="126">
        <v>2</v>
      </c>
      <c r="AW6" s="126">
        <v>1</v>
      </c>
      <c r="AX6" s="126">
        <v>4</v>
      </c>
      <c r="AY6" s="126">
        <v>5</v>
      </c>
    </row>
    <row r="7" spans="1:51" ht="18">
      <c r="A7" s="182"/>
      <c r="B7" s="31">
        <v>2005</v>
      </c>
      <c r="C7" s="32">
        <v>1544987</v>
      </c>
      <c r="D7" s="24">
        <v>459061</v>
      </c>
      <c r="E7" s="49">
        <v>1145504</v>
      </c>
      <c r="F7" s="23"/>
      <c r="G7" s="114"/>
      <c r="H7" s="157"/>
      <c r="I7" s="157"/>
      <c r="J7" s="45"/>
      <c r="K7" s="23"/>
      <c r="L7" s="23"/>
      <c r="M7" s="23"/>
      <c r="N7" s="23"/>
      <c r="O7" s="23"/>
      <c r="Y7" s="157"/>
      <c r="Z7" s="69" t="s">
        <v>4</v>
      </c>
      <c r="AA7" s="70">
        <v>93990</v>
      </c>
      <c r="AB7" s="70">
        <v>83841</v>
      </c>
      <c r="AC7" s="70">
        <v>83023</v>
      </c>
      <c r="AD7" s="70">
        <v>122546</v>
      </c>
      <c r="AE7" s="107">
        <v>170145</v>
      </c>
      <c r="AF7" s="71">
        <v>0</v>
      </c>
      <c r="AG7" s="72">
        <v>11319</v>
      </c>
      <c r="AH7" s="72">
        <v>10926</v>
      </c>
      <c r="AI7" s="73">
        <v>13665</v>
      </c>
      <c r="AJ7" s="157"/>
      <c r="AK7" s="118" t="s">
        <v>18</v>
      </c>
      <c r="AL7" s="23">
        <v>12</v>
      </c>
      <c r="AM7" s="126">
        <v>15</v>
      </c>
      <c r="AN7" s="126">
        <v>14</v>
      </c>
      <c r="AO7" s="126">
        <v>15</v>
      </c>
      <c r="AP7" s="126">
        <v>6</v>
      </c>
      <c r="AQ7" s="126">
        <v>2</v>
      </c>
      <c r="AR7" s="156"/>
      <c r="AS7" s="121" t="s">
        <v>18</v>
      </c>
      <c r="AT7" s="23">
        <v>0</v>
      </c>
      <c r="AU7" s="126">
        <v>0</v>
      </c>
      <c r="AV7" s="126"/>
      <c r="AW7" s="126">
        <v>2</v>
      </c>
      <c r="AX7" s="126">
        <v>9</v>
      </c>
      <c r="AY7" s="126">
        <v>5</v>
      </c>
    </row>
    <row r="8" spans="1:51" ht="18">
      <c r="A8" s="182"/>
      <c r="B8" s="31">
        <v>2006</v>
      </c>
      <c r="C8" s="32">
        <v>1444313</v>
      </c>
      <c r="D8" s="24">
        <v>1048636</v>
      </c>
      <c r="E8" s="49">
        <v>570404</v>
      </c>
      <c r="F8" s="23"/>
      <c r="G8" s="114"/>
      <c r="H8" s="157"/>
      <c r="I8" s="157"/>
      <c r="J8" s="44" t="s">
        <v>36</v>
      </c>
      <c r="K8" s="44">
        <v>2006</v>
      </c>
      <c r="L8" s="44">
        <v>2007</v>
      </c>
      <c r="M8" s="44">
        <v>2008</v>
      </c>
      <c r="N8" s="44">
        <v>2009</v>
      </c>
      <c r="O8" s="44">
        <v>2010</v>
      </c>
      <c r="Y8" s="157"/>
      <c r="Z8" s="69" t="s">
        <v>5</v>
      </c>
      <c r="AA8" s="70">
        <v>105993</v>
      </c>
      <c r="AB8" s="70">
        <v>82971</v>
      </c>
      <c r="AC8" s="70">
        <v>123768</v>
      </c>
      <c r="AD8" s="70">
        <v>80687</v>
      </c>
      <c r="AE8" s="107">
        <v>138816.33333333334</v>
      </c>
      <c r="AF8" s="71">
        <v>0</v>
      </c>
      <c r="AG8" s="72">
        <v>17008</v>
      </c>
      <c r="AH8" s="72">
        <v>5945</v>
      </c>
      <c r="AI8" s="73">
        <v>57332</v>
      </c>
      <c r="AJ8" s="157"/>
      <c r="AK8" s="118" t="s">
        <v>19</v>
      </c>
      <c r="AL8" s="23">
        <v>21</v>
      </c>
      <c r="AM8" s="126">
        <v>15</v>
      </c>
      <c r="AN8" s="126">
        <v>12</v>
      </c>
      <c r="AO8" s="126">
        <v>8</v>
      </c>
      <c r="AP8" s="126">
        <v>11</v>
      </c>
      <c r="AQ8" s="126">
        <v>5</v>
      </c>
      <c r="AR8" s="156"/>
      <c r="AS8" s="121" t="s">
        <v>19</v>
      </c>
      <c r="AT8" s="23">
        <v>0</v>
      </c>
      <c r="AU8" s="126">
        <v>0</v>
      </c>
      <c r="AV8" s="126">
        <v>3</v>
      </c>
      <c r="AW8" s="126">
        <v>3</v>
      </c>
      <c r="AX8" s="126">
        <v>12</v>
      </c>
      <c r="AY8" s="126">
        <v>7</v>
      </c>
    </row>
    <row r="9" spans="1:51" ht="18">
      <c r="A9" s="182"/>
      <c r="B9" s="31">
        <v>2007</v>
      </c>
      <c r="C9" s="32">
        <v>1092283</v>
      </c>
      <c r="D9" s="24">
        <v>467837</v>
      </c>
      <c r="E9" s="24">
        <v>987358</v>
      </c>
      <c r="F9" s="109"/>
      <c r="G9" s="114"/>
      <c r="H9" s="157"/>
      <c r="I9" s="157"/>
      <c r="J9" s="46">
        <v>38564</v>
      </c>
      <c r="K9" s="24">
        <v>1444313</v>
      </c>
      <c r="L9" s="24">
        <v>1092283</v>
      </c>
      <c r="M9" s="24">
        <v>774871</v>
      </c>
      <c r="N9" s="24">
        <v>732896</v>
      </c>
      <c r="O9" s="24">
        <v>615629</v>
      </c>
      <c r="Y9" s="157"/>
      <c r="Z9" s="69" t="s">
        <v>6</v>
      </c>
      <c r="AA9" s="70">
        <v>100957</v>
      </c>
      <c r="AB9" s="70">
        <v>149233</v>
      </c>
      <c r="AC9" s="70">
        <v>69773</v>
      </c>
      <c r="AD9" s="70">
        <v>92969</v>
      </c>
      <c r="AE9" s="107">
        <v>172108</v>
      </c>
      <c r="AF9" s="71">
        <v>0</v>
      </c>
      <c r="AG9" s="72">
        <v>6647</v>
      </c>
      <c r="AH9" s="72">
        <v>8259</v>
      </c>
      <c r="AI9" s="73">
        <v>26440</v>
      </c>
      <c r="AJ9" s="157"/>
      <c r="AK9" s="118" t="s">
        <v>20</v>
      </c>
      <c r="AL9" s="23">
        <v>70</v>
      </c>
      <c r="AM9" s="126">
        <v>53</v>
      </c>
      <c r="AN9" s="126">
        <v>36</v>
      </c>
      <c r="AO9" s="126">
        <v>13</v>
      </c>
      <c r="AP9" s="126">
        <v>12</v>
      </c>
      <c r="AQ9" s="126">
        <v>18</v>
      </c>
      <c r="AR9" s="156"/>
      <c r="AS9" s="121" t="s">
        <v>20</v>
      </c>
      <c r="AT9" s="23">
        <v>0</v>
      </c>
      <c r="AU9" s="126">
        <v>0</v>
      </c>
      <c r="AV9" s="126">
        <v>5</v>
      </c>
      <c r="AW9" s="126">
        <v>16</v>
      </c>
      <c r="AX9" s="126">
        <v>23</v>
      </c>
      <c r="AY9" s="126">
        <v>16</v>
      </c>
    </row>
    <row r="10" spans="1:51" ht="18">
      <c r="A10" s="182"/>
      <c r="B10" s="31">
        <v>2008</v>
      </c>
      <c r="C10" s="32">
        <v>774871</v>
      </c>
      <c r="D10" s="24">
        <v>230269</v>
      </c>
      <c r="E10" s="24">
        <v>1043526</v>
      </c>
      <c r="F10" s="110"/>
      <c r="G10" s="115"/>
      <c r="H10" s="157"/>
      <c r="I10" s="157"/>
      <c r="J10" s="44"/>
      <c r="K10" s="24"/>
      <c r="L10" s="24"/>
      <c r="M10" s="24"/>
      <c r="N10" s="24"/>
      <c r="O10" s="24"/>
      <c r="Y10" s="157"/>
      <c r="Z10" s="69" t="s">
        <v>7</v>
      </c>
      <c r="AA10" s="70">
        <v>110948</v>
      </c>
      <c r="AB10" s="70">
        <v>153564</v>
      </c>
      <c r="AC10" s="70">
        <v>144241</v>
      </c>
      <c r="AD10" s="70">
        <v>24493</v>
      </c>
      <c r="AE10" s="107">
        <v>138099</v>
      </c>
      <c r="AF10" s="71">
        <v>0</v>
      </c>
      <c r="AG10" s="72">
        <v>18168</v>
      </c>
      <c r="AH10" s="72">
        <v>59669</v>
      </c>
      <c r="AI10" s="73">
        <v>141501</v>
      </c>
      <c r="AJ10" s="157"/>
      <c r="AK10" s="118" t="s">
        <v>21</v>
      </c>
      <c r="AL10" s="23">
        <v>817</v>
      </c>
      <c r="AM10" s="126">
        <v>600</v>
      </c>
      <c r="AN10" s="126">
        <v>319</v>
      </c>
      <c r="AO10" s="126">
        <v>66</v>
      </c>
      <c r="AP10" s="126">
        <v>12</v>
      </c>
      <c r="AQ10" s="126">
        <v>10</v>
      </c>
      <c r="AR10" s="156"/>
      <c r="AS10" s="121" t="s">
        <v>21</v>
      </c>
      <c r="AT10" s="23">
        <v>0</v>
      </c>
      <c r="AU10" s="126">
        <v>0</v>
      </c>
      <c r="AV10" s="126">
        <v>214</v>
      </c>
      <c r="AW10" s="126">
        <v>126</v>
      </c>
      <c r="AX10" s="126">
        <v>61</v>
      </c>
      <c r="AY10" s="126">
        <v>22</v>
      </c>
    </row>
    <row r="11" spans="1:51" ht="18">
      <c r="A11" s="182"/>
      <c r="B11" s="31">
        <v>2009</v>
      </c>
      <c r="C11" s="32">
        <v>732896</v>
      </c>
      <c r="D11" s="24">
        <v>136798</v>
      </c>
      <c r="E11" s="24">
        <v>1143393</v>
      </c>
      <c r="F11" s="111">
        <v>132306</v>
      </c>
      <c r="G11" s="115">
        <v>224</v>
      </c>
      <c r="H11" s="157"/>
      <c r="I11" s="157"/>
      <c r="J11" s="44" t="s">
        <v>37</v>
      </c>
      <c r="K11" s="47">
        <v>2009</v>
      </c>
      <c r="L11" s="47">
        <v>2010</v>
      </c>
      <c r="M11" s="47">
        <v>2011</v>
      </c>
      <c r="N11" s="47">
        <v>2012</v>
      </c>
      <c r="O11" s="47">
        <v>2013</v>
      </c>
      <c r="Y11" s="157"/>
      <c r="Z11" s="69" t="s">
        <v>8</v>
      </c>
      <c r="AA11" s="70">
        <v>65434</v>
      </c>
      <c r="AB11" s="70">
        <v>56492</v>
      </c>
      <c r="AC11" s="70">
        <v>19619</v>
      </c>
      <c r="AD11" s="70">
        <v>73275</v>
      </c>
      <c r="AE11" s="107">
        <v>70627.66666666667</v>
      </c>
      <c r="AF11" s="71">
        <v>0</v>
      </c>
      <c r="AG11" s="72">
        <v>5881</v>
      </c>
      <c r="AH11" s="72">
        <v>26649</v>
      </c>
      <c r="AI11" s="73">
        <v>15093</v>
      </c>
      <c r="AJ11" s="157"/>
      <c r="AK11" s="122" t="s">
        <v>13</v>
      </c>
      <c r="AL11" s="123">
        <f aca="true" t="shared" si="0" ref="AL11:AQ11">SUM(AL4:AL10)</f>
        <v>950</v>
      </c>
      <c r="AM11" s="124">
        <f>SUM(AM4:AM10)</f>
        <v>704</v>
      </c>
      <c r="AN11" s="123">
        <f t="shared" si="0"/>
        <v>406</v>
      </c>
      <c r="AO11" s="123">
        <f t="shared" si="0"/>
        <v>119</v>
      </c>
      <c r="AP11" s="123">
        <f t="shared" si="0"/>
        <v>58</v>
      </c>
      <c r="AQ11" s="123">
        <f t="shared" si="0"/>
        <v>53</v>
      </c>
      <c r="AR11" s="156"/>
      <c r="AS11" s="120" t="s">
        <v>13</v>
      </c>
      <c r="AT11" s="23">
        <f aca="true" t="shared" si="1" ref="AT11:AY11">SUM(AT4:AT10)</f>
        <v>0</v>
      </c>
      <c r="AU11" s="23">
        <f t="shared" si="1"/>
        <v>0</v>
      </c>
      <c r="AV11" s="23">
        <f t="shared" si="1"/>
        <v>224</v>
      </c>
      <c r="AW11" s="23">
        <f t="shared" si="1"/>
        <v>150</v>
      </c>
      <c r="AX11" s="23">
        <f t="shared" si="1"/>
        <v>112</v>
      </c>
      <c r="AY11" s="23">
        <f t="shared" si="1"/>
        <v>59</v>
      </c>
    </row>
    <row r="12" spans="1:51" ht="18">
      <c r="A12" s="182"/>
      <c r="B12" s="31">
        <v>2010</v>
      </c>
      <c r="C12" s="32">
        <v>615629</v>
      </c>
      <c r="D12" s="24">
        <v>150358</v>
      </c>
      <c r="E12" s="24">
        <v>823725</v>
      </c>
      <c r="F12" s="111">
        <v>230333</v>
      </c>
      <c r="G12" s="115">
        <v>150</v>
      </c>
      <c r="H12" s="157"/>
      <c r="I12" s="157"/>
      <c r="J12" s="46">
        <v>39813</v>
      </c>
      <c r="K12" s="24">
        <v>1143393</v>
      </c>
      <c r="L12" s="24">
        <v>823725</v>
      </c>
      <c r="M12" s="24">
        <v>683715</v>
      </c>
      <c r="N12" s="24">
        <v>633183</v>
      </c>
      <c r="O12" s="24">
        <v>452108</v>
      </c>
      <c r="Y12" s="157"/>
      <c r="Z12" s="69" t="s">
        <v>9</v>
      </c>
      <c r="AA12" s="70">
        <v>20386</v>
      </c>
      <c r="AB12" s="70">
        <v>22523</v>
      </c>
      <c r="AC12" s="70">
        <v>6720</v>
      </c>
      <c r="AD12" s="70">
        <v>17256</v>
      </c>
      <c r="AE12" s="107">
        <v>94784</v>
      </c>
      <c r="AF12" s="71">
        <v>0</v>
      </c>
      <c r="AG12" s="72">
        <v>16620</v>
      </c>
      <c r="AH12" s="72">
        <v>10223</v>
      </c>
      <c r="AI12" s="73">
        <v>32993</v>
      </c>
      <c r="AJ12" s="157"/>
      <c r="AK12" s="159"/>
      <c r="AL12" s="159"/>
      <c r="AM12" s="159"/>
      <c r="AN12" s="159"/>
      <c r="AO12" s="159"/>
      <c r="AP12" s="159"/>
      <c r="AQ12" s="159"/>
      <c r="AR12" s="156"/>
      <c r="AS12" s="160"/>
      <c r="AT12" s="160"/>
      <c r="AU12" s="160"/>
      <c r="AV12" s="160"/>
      <c r="AW12" s="160"/>
      <c r="AX12" s="160"/>
      <c r="AY12" s="160"/>
    </row>
    <row r="13" spans="1:51" ht="18.75" thickBot="1">
      <c r="A13" s="182"/>
      <c r="B13" s="33">
        <v>2011</v>
      </c>
      <c r="C13" s="34">
        <v>523117</v>
      </c>
      <c r="D13" s="25">
        <v>89038</v>
      </c>
      <c r="E13" s="25">
        <v>683715</v>
      </c>
      <c r="F13" s="112">
        <v>476881</v>
      </c>
      <c r="G13" s="116">
        <v>112</v>
      </c>
      <c r="H13" s="157"/>
      <c r="I13" s="157"/>
      <c r="J13" s="45"/>
      <c r="K13" s="24"/>
      <c r="L13" s="24"/>
      <c r="M13" s="24"/>
      <c r="N13" s="24"/>
      <c r="O13" s="24"/>
      <c r="Y13" s="157"/>
      <c r="Z13" s="69" t="s">
        <v>10</v>
      </c>
      <c r="AA13" s="70">
        <v>77444</v>
      </c>
      <c r="AB13" s="70">
        <v>138388</v>
      </c>
      <c r="AC13" s="70">
        <v>71009</v>
      </c>
      <c r="AD13" s="70">
        <v>60761</v>
      </c>
      <c r="AE13" s="107">
        <v>175428.66666666666</v>
      </c>
      <c r="AF13" s="71">
        <v>0</v>
      </c>
      <c r="AG13" s="72">
        <v>17303</v>
      </c>
      <c r="AH13" s="72">
        <v>24783</v>
      </c>
      <c r="AI13" s="73">
        <v>45446</v>
      </c>
      <c r="AJ13" s="157"/>
      <c r="AK13" s="164" t="s">
        <v>46</v>
      </c>
      <c r="AL13" s="164"/>
      <c r="AM13" s="164"/>
      <c r="AN13" s="164"/>
      <c r="AO13" s="164"/>
      <c r="AP13" s="164"/>
      <c r="AQ13" s="164"/>
      <c r="AR13" s="156"/>
      <c r="AS13" s="164" t="s">
        <v>50</v>
      </c>
      <c r="AT13" s="164"/>
      <c r="AU13" s="164"/>
      <c r="AV13" s="164"/>
      <c r="AW13" s="164"/>
      <c r="AX13" s="164"/>
      <c r="AY13" s="164"/>
    </row>
    <row r="14" spans="1:51" ht="18">
      <c r="A14" s="165"/>
      <c r="B14" s="165"/>
      <c r="C14" s="165"/>
      <c r="D14" s="165"/>
      <c r="E14" s="165"/>
      <c r="F14" s="165"/>
      <c r="G14" s="165"/>
      <c r="H14" s="157"/>
      <c r="I14" s="157"/>
      <c r="J14" s="44" t="s">
        <v>39</v>
      </c>
      <c r="K14" s="24">
        <f>K12-K9</f>
        <v>-300920</v>
      </c>
      <c r="L14" s="24">
        <f>L12-L9</f>
        <v>-268558</v>
      </c>
      <c r="M14" s="24">
        <f>M12-M9</f>
        <v>-91156</v>
      </c>
      <c r="N14" s="24">
        <f>N12-N9</f>
        <v>-99713</v>
      </c>
      <c r="O14" s="24">
        <f>O12-O9</f>
        <v>-163521</v>
      </c>
      <c r="Y14" s="157"/>
      <c r="Z14" s="69" t="s">
        <v>11</v>
      </c>
      <c r="AA14" s="70">
        <v>96685</v>
      </c>
      <c r="AB14" s="70">
        <v>87495</v>
      </c>
      <c r="AC14" s="70">
        <v>99543</v>
      </c>
      <c r="AD14" s="70">
        <v>30471</v>
      </c>
      <c r="AE14" s="107">
        <v>177014.33333333334</v>
      </c>
      <c r="AF14" s="71">
        <v>0</v>
      </c>
      <c r="AG14" s="72">
        <v>10139</v>
      </c>
      <c r="AH14" s="72">
        <v>9683</v>
      </c>
      <c r="AI14" s="73">
        <v>48610</v>
      </c>
      <c r="AJ14" s="157"/>
      <c r="AK14" s="120" t="s">
        <v>14</v>
      </c>
      <c r="AL14" s="120">
        <v>2004</v>
      </c>
      <c r="AM14" s="120">
        <v>2008</v>
      </c>
      <c r="AN14" s="120">
        <v>2009</v>
      </c>
      <c r="AO14" s="120">
        <v>2010</v>
      </c>
      <c r="AP14" s="120">
        <v>2011</v>
      </c>
      <c r="AQ14" s="120">
        <v>2012</v>
      </c>
      <c r="AR14" s="156"/>
      <c r="AS14" s="120" t="s">
        <v>14</v>
      </c>
      <c r="AT14" s="120">
        <v>2004</v>
      </c>
      <c r="AU14" s="120">
        <v>2008</v>
      </c>
      <c r="AV14" s="120">
        <v>2009</v>
      </c>
      <c r="AW14" s="120">
        <v>2010</v>
      </c>
      <c r="AX14" s="120">
        <v>2011</v>
      </c>
      <c r="AY14" s="120">
        <v>2012</v>
      </c>
    </row>
    <row r="15" spans="1:51" ht="18" customHeight="1" thickBot="1">
      <c r="A15" s="165"/>
      <c r="B15" s="165"/>
      <c r="C15" s="165"/>
      <c r="D15" s="165"/>
      <c r="E15" s="165"/>
      <c r="F15" s="165"/>
      <c r="G15" s="165"/>
      <c r="H15" s="157"/>
      <c r="I15" s="157"/>
      <c r="J15" s="44" t="s">
        <v>40</v>
      </c>
      <c r="K15" s="48">
        <f>K14/K9</f>
        <v>-0.20834819045456213</v>
      </c>
      <c r="L15" s="48">
        <f>L14/L9</f>
        <v>-0.2458685157601098</v>
      </c>
      <c r="M15" s="48">
        <f>M14/M9</f>
        <v>-0.11764022656674465</v>
      </c>
      <c r="N15" s="48">
        <f>N14/N9</f>
        <v>-0.13605341003362004</v>
      </c>
      <c r="O15" s="48">
        <f>O14/O9</f>
        <v>-0.265616142189533</v>
      </c>
      <c r="Y15" s="157"/>
      <c r="Z15" s="74" t="s">
        <v>12</v>
      </c>
      <c r="AA15" s="75">
        <v>27852</v>
      </c>
      <c r="AB15" s="75">
        <v>83099</v>
      </c>
      <c r="AC15" s="75">
        <v>8568</v>
      </c>
      <c r="AD15" s="75">
        <v>43410</v>
      </c>
      <c r="AE15" s="108">
        <v>62402</v>
      </c>
      <c r="AF15" s="76">
        <v>0</v>
      </c>
      <c r="AG15" s="77">
        <v>13392</v>
      </c>
      <c r="AH15" s="77">
        <v>13345</v>
      </c>
      <c r="AI15" s="78">
        <v>8390</v>
      </c>
      <c r="AJ15" s="157"/>
      <c r="AK15" s="120" t="s">
        <v>15</v>
      </c>
      <c r="AL15" s="24">
        <v>323975</v>
      </c>
      <c r="AM15" s="126">
        <v>120009</v>
      </c>
      <c r="AN15" s="126">
        <v>178060</v>
      </c>
      <c r="AO15" s="126">
        <v>72650</v>
      </c>
      <c r="AP15" s="126">
        <v>71275</v>
      </c>
      <c r="AQ15" s="126">
        <v>88950</v>
      </c>
      <c r="AR15" s="156"/>
      <c r="AS15" s="120" t="s">
        <v>15</v>
      </c>
      <c r="AT15" s="125">
        <v>0</v>
      </c>
      <c r="AU15" s="126">
        <v>0</v>
      </c>
      <c r="AV15" s="126">
        <v>0</v>
      </c>
      <c r="AW15" s="126">
        <v>34855</v>
      </c>
      <c r="AX15" s="126">
        <v>101335</v>
      </c>
      <c r="AY15" s="126">
        <v>94235</v>
      </c>
    </row>
    <row r="16" spans="1:51" s="8" customFormat="1" ht="27.75" customHeight="1" thickBot="1" thickTop="1">
      <c r="A16" s="179" t="s">
        <v>42</v>
      </c>
      <c r="B16" s="180"/>
      <c r="C16" s="180"/>
      <c r="D16" s="180"/>
      <c r="E16" s="180"/>
      <c r="F16" s="180"/>
      <c r="G16" s="181"/>
      <c r="H16" s="157"/>
      <c r="I16" s="157"/>
      <c r="J16" s="28"/>
      <c r="K16" s="28"/>
      <c r="L16" s="28"/>
      <c r="M16" s="28"/>
      <c r="N16" s="28"/>
      <c r="O16" s="28"/>
      <c r="Y16" s="157"/>
      <c r="Z16" s="79" t="s">
        <v>22</v>
      </c>
      <c r="AA16" s="80">
        <v>1043526</v>
      </c>
      <c r="AB16" s="80">
        <v>1143393</v>
      </c>
      <c r="AC16" s="81">
        <v>823725</v>
      </c>
      <c r="AD16" s="81">
        <v>683715</v>
      </c>
      <c r="AE16" s="82">
        <f>SUM(AE4:AE15)</f>
        <v>1655174.3333333333</v>
      </c>
      <c r="AF16" s="83">
        <v>0</v>
      </c>
      <c r="AG16" s="83">
        <v>143884</v>
      </c>
      <c r="AH16" s="83">
        <v>239871</v>
      </c>
      <c r="AI16" s="84">
        <v>478006</v>
      </c>
      <c r="AJ16" s="157"/>
      <c r="AK16" s="120" t="s">
        <v>16</v>
      </c>
      <c r="AL16" s="24">
        <v>318266</v>
      </c>
      <c r="AM16" s="126">
        <v>157566</v>
      </c>
      <c r="AN16" s="126">
        <v>318898</v>
      </c>
      <c r="AO16" s="126">
        <v>356081</v>
      </c>
      <c r="AP16" s="126">
        <v>305154</v>
      </c>
      <c r="AQ16" s="126">
        <v>248885</v>
      </c>
      <c r="AR16" s="156"/>
      <c r="AS16" s="120" t="s">
        <v>16</v>
      </c>
      <c r="AT16" s="125">
        <v>0</v>
      </c>
      <c r="AU16" s="126">
        <v>0</v>
      </c>
      <c r="AV16" s="126">
        <v>0</v>
      </c>
      <c r="AW16" s="126">
        <v>22666</v>
      </c>
      <c r="AX16" s="126">
        <v>22666</v>
      </c>
      <c r="AY16" s="126">
        <v>79800</v>
      </c>
    </row>
    <row r="17" spans="1:51" ht="21.75" customHeight="1" thickBot="1">
      <c r="A17" s="128"/>
      <c r="B17" s="129">
        <v>2008</v>
      </c>
      <c r="C17" s="130">
        <v>2009</v>
      </c>
      <c r="D17" s="130">
        <v>2010</v>
      </c>
      <c r="E17" s="130">
        <v>2011</v>
      </c>
      <c r="F17" s="130">
        <v>2012</v>
      </c>
      <c r="G17" s="131">
        <v>2013</v>
      </c>
      <c r="H17" s="157"/>
      <c r="I17" s="157"/>
      <c r="J17" s="50" t="s">
        <v>38</v>
      </c>
      <c r="K17" s="51"/>
      <c r="L17" s="51"/>
      <c r="M17" s="51"/>
      <c r="N17" s="51"/>
      <c r="O17" s="52"/>
      <c r="Y17" s="157"/>
      <c r="Z17" s="155"/>
      <c r="AA17" s="155"/>
      <c r="AB17" s="169"/>
      <c r="AC17" s="169"/>
      <c r="AD17" s="169"/>
      <c r="AE17" s="169"/>
      <c r="AF17" s="169"/>
      <c r="AG17" s="169"/>
      <c r="AH17" s="155"/>
      <c r="AI17" s="155"/>
      <c r="AJ17" s="157"/>
      <c r="AK17" s="120" t="s">
        <v>17</v>
      </c>
      <c r="AL17" s="24">
        <v>213863</v>
      </c>
      <c r="AM17" s="126">
        <v>198154</v>
      </c>
      <c r="AN17" s="126">
        <v>188943</v>
      </c>
      <c r="AO17" s="126">
        <v>123147</v>
      </c>
      <c r="AP17" s="126">
        <v>144569</v>
      </c>
      <c r="AQ17" s="126">
        <v>185526</v>
      </c>
      <c r="AR17" s="156"/>
      <c r="AS17" s="120" t="s">
        <v>17</v>
      </c>
      <c r="AT17" s="125">
        <v>0</v>
      </c>
      <c r="AU17" s="126">
        <v>0</v>
      </c>
      <c r="AV17" s="126">
        <v>19762</v>
      </c>
      <c r="AW17" s="126">
        <v>12474</v>
      </c>
      <c r="AX17" s="126">
        <v>83405</v>
      </c>
      <c r="AY17" s="126">
        <v>95788</v>
      </c>
    </row>
    <row r="18" spans="1:51" ht="21.75" thickBot="1">
      <c r="A18" s="132" t="s">
        <v>55</v>
      </c>
      <c r="B18" s="145">
        <v>0.5591397849462365</v>
      </c>
      <c r="C18" s="146">
        <v>0.771505376344086</v>
      </c>
      <c r="D18" s="137">
        <v>0.31451612903225806</v>
      </c>
      <c r="E18" s="137">
        <v>0.3010752688172043</v>
      </c>
      <c r="F18" s="137">
        <v>0.3521505376344086</v>
      </c>
      <c r="G18" s="138">
        <v>0.13440860215053763</v>
      </c>
      <c r="H18" s="157"/>
      <c r="I18" s="157"/>
      <c r="J18" s="53"/>
      <c r="K18" s="54"/>
      <c r="L18" s="54"/>
      <c r="M18" s="54"/>
      <c r="N18" s="54"/>
      <c r="O18" s="55"/>
      <c r="Y18" s="157"/>
      <c r="Z18" s="156"/>
      <c r="AA18" s="156"/>
      <c r="AB18" s="161" t="s">
        <v>51</v>
      </c>
      <c r="AC18" s="162"/>
      <c r="AD18" s="162"/>
      <c r="AE18" s="162"/>
      <c r="AF18" s="162"/>
      <c r="AG18" s="163"/>
      <c r="AH18" s="156"/>
      <c r="AI18" s="156"/>
      <c r="AJ18" s="157"/>
      <c r="AK18" s="120" t="s">
        <v>18</v>
      </c>
      <c r="AL18" s="24">
        <v>108553</v>
      </c>
      <c r="AM18" s="126">
        <v>125985</v>
      </c>
      <c r="AN18" s="126">
        <v>114534</v>
      </c>
      <c r="AO18" s="126">
        <v>129236</v>
      </c>
      <c r="AP18" s="126">
        <v>51620</v>
      </c>
      <c r="AQ18" s="126">
        <v>18795</v>
      </c>
      <c r="AR18" s="156"/>
      <c r="AS18" s="120" t="s">
        <v>18</v>
      </c>
      <c r="AT18" s="125">
        <v>0</v>
      </c>
      <c r="AU18" s="126">
        <v>0</v>
      </c>
      <c r="AV18" s="126">
        <v>0</v>
      </c>
      <c r="AW18" s="126">
        <v>17825</v>
      </c>
      <c r="AX18" s="126">
        <v>69679</v>
      </c>
      <c r="AY18" s="126">
        <v>40459</v>
      </c>
    </row>
    <row r="19" spans="1:51" ht="18.75" thickBot="1">
      <c r="A19" s="132" t="s">
        <v>56</v>
      </c>
      <c r="B19" s="145">
        <v>0.9310344827586207</v>
      </c>
      <c r="C19" s="146">
        <v>0.6398809523809523</v>
      </c>
      <c r="D19" s="151">
        <v>0.4523809523809524</v>
      </c>
      <c r="E19" s="137">
        <v>0.37797619047619047</v>
      </c>
      <c r="F19" s="137">
        <v>0.3390804597701149</v>
      </c>
      <c r="G19" s="138">
        <v>0.18452380952380953</v>
      </c>
      <c r="H19" s="157"/>
      <c r="I19" s="157"/>
      <c r="J19" s="44" t="s">
        <v>36</v>
      </c>
      <c r="K19" s="44">
        <v>2006</v>
      </c>
      <c r="L19" s="44">
        <v>2007</v>
      </c>
      <c r="M19" s="44">
        <v>2008</v>
      </c>
      <c r="N19" s="44">
        <v>2009</v>
      </c>
      <c r="O19" s="44">
        <v>2010</v>
      </c>
      <c r="Y19" s="157"/>
      <c r="Z19" s="156"/>
      <c r="AA19" s="156"/>
      <c r="AB19" s="85" t="s">
        <v>23</v>
      </c>
      <c r="AC19" s="86" t="s">
        <v>27</v>
      </c>
      <c r="AD19" s="87" t="s">
        <v>28</v>
      </c>
      <c r="AE19" s="88" t="s">
        <v>24</v>
      </c>
      <c r="AF19" s="89" t="s">
        <v>29</v>
      </c>
      <c r="AG19" s="90" t="s">
        <v>33</v>
      </c>
      <c r="AH19" s="156"/>
      <c r="AI19" s="156"/>
      <c r="AJ19" s="157"/>
      <c r="AK19" s="120" t="s">
        <v>19</v>
      </c>
      <c r="AL19" s="24">
        <v>94439</v>
      </c>
      <c r="AM19" s="126">
        <v>77606</v>
      </c>
      <c r="AN19" s="126">
        <v>64196</v>
      </c>
      <c r="AO19" s="126">
        <v>47165</v>
      </c>
      <c r="AP19" s="126">
        <v>61090</v>
      </c>
      <c r="AQ19" s="126">
        <v>25631</v>
      </c>
      <c r="AR19" s="156"/>
      <c r="AS19" s="120" t="s">
        <v>19</v>
      </c>
      <c r="AT19" s="125">
        <v>0</v>
      </c>
      <c r="AU19" s="126">
        <v>0</v>
      </c>
      <c r="AV19" s="126">
        <v>12250</v>
      </c>
      <c r="AW19" s="126">
        <v>15877</v>
      </c>
      <c r="AX19" s="126">
        <v>65364</v>
      </c>
      <c r="AY19" s="126">
        <v>37313</v>
      </c>
    </row>
    <row r="20" spans="1:51" ht="18.75" thickBot="1">
      <c r="A20" s="132" t="s">
        <v>57</v>
      </c>
      <c r="B20" s="145">
        <v>0.6801075268817204</v>
      </c>
      <c r="C20" s="146">
        <v>0.75</v>
      </c>
      <c r="D20" s="146">
        <v>0.8467741935483871</v>
      </c>
      <c r="E20" s="146">
        <v>0.6048387096774194</v>
      </c>
      <c r="F20" s="137">
        <v>0.3118279569892473</v>
      </c>
      <c r="G20" s="138">
        <v>0.3387096774193548</v>
      </c>
      <c r="H20" s="157"/>
      <c r="I20" s="157"/>
      <c r="J20" s="46">
        <v>38564</v>
      </c>
      <c r="K20" s="24">
        <v>359484</v>
      </c>
      <c r="L20" s="24">
        <v>559489</v>
      </c>
      <c r="M20" s="24">
        <v>575613</v>
      </c>
      <c r="N20" s="24">
        <v>388073</v>
      </c>
      <c r="O20" s="24">
        <v>448469</v>
      </c>
      <c r="Y20" s="157"/>
      <c r="Z20" s="156"/>
      <c r="AA20" s="156"/>
      <c r="AB20" s="69" t="s">
        <v>1</v>
      </c>
      <c r="AC20" s="91">
        <v>69879</v>
      </c>
      <c r="AD20" s="92">
        <v>87655</v>
      </c>
      <c r="AE20" s="106">
        <f>(AD20-AC20)/AC20</f>
        <v>0.25438257559495697</v>
      </c>
      <c r="AF20" s="94">
        <v>90984</v>
      </c>
      <c r="AG20" s="105">
        <f>(AF20-AD20)/AD20</f>
        <v>0.03797843819519708</v>
      </c>
      <c r="AH20" s="156"/>
      <c r="AI20" s="156"/>
      <c r="AJ20" s="157"/>
      <c r="AK20" s="120" t="s">
        <v>20</v>
      </c>
      <c r="AL20" s="24">
        <v>178666</v>
      </c>
      <c r="AM20" s="126">
        <v>141097</v>
      </c>
      <c r="AN20" s="126">
        <v>104489</v>
      </c>
      <c r="AO20" s="126">
        <v>37410</v>
      </c>
      <c r="AP20" s="126">
        <v>33324</v>
      </c>
      <c r="AQ20" s="126">
        <v>54389</v>
      </c>
      <c r="AR20" s="156"/>
      <c r="AS20" s="120" t="s">
        <v>20</v>
      </c>
      <c r="AT20" s="24">
        <v>0</v>
      </c>
      <c r="AU20" s="126">
        <v>0</v>
      </c>
      <c r="AV20" s="126">
        <v>18896</v>
      </c>
      <c r="AW20" s="126">
        <v>48813</v>
      </c>
      <c r="AX20" s="126">
        <v>71472</v>
      </c>
      <c r="AY20" s="126">
        <v>52354</v>
      </c>
    </row>
    <row r="21" spans="1:51" ht="18.75" thickBot="1">
      <c r="A21" s="132" t="s">
        <v>58</v>
      </c>
      <c r="B21" s="133">
        <v>0.24444444444444444</v>
      </c>
      <c r="C21" s="137">
        <v>0.23333333333333334</v>
      </c>
      <c r="D21" s="151">
        <v>0.42777777777777776</v>
      </c>
      <c r="E21" s="137">
        <v>0.375</v>
      </c>
      <c r="F21" s="137">
        <v>0.25277777777777777</v>
      </c>
      <c r="G21" s="138">
        <v>0.25833333333333336</v>
      </c>
      <c r="H21" s="157"/>
      <c r="I21" s="157"/>
      <c r="J21" s="44"/>
      <c r="K21" s="24"/>
      <c r="L21" s="24"/>
      <c r="M21" s="24"/>
      <c r="N21" s="24"/>
      <c r="O21" s="24"/>
      <c r="Y21" s="157"/>
      <c r="Z21" s="156"/>
      <c r="AA21" s="156"/>
      <c r="AB21" s="69" t="s">
        <v>2</v>
      </c>
      <c r="AC21" s="91">
        <v>113362</v>
      </c>
      <c r="AD21" s="92">
        <v>97243</v>
      </c>
      <c r="AE21" s="93">
        <f aca="true" t="shared" si="2" ref="AE21:AE32">(AD21-AC21)/AC21</f>
        <v>-0.1421905047546797</v>
      </c>
      <c r="AF21" s="94">
        <v>84986</v>
      </c>
      <c r="AG21" s="95">
        <f aca="true" t="shared" si="3" ref="AG21:AG31">(AF21-AD21)/AD21</f>
        <v>-0.1260450623695279</v>
      </c>
      <c r="AH21" s="156"/>
      <c r="AI21" s="156"/>
      <c r="AJ21" s="157"/>
      <c r="AK21" s="120" t="s">
        <v>21</v>
      </c>
      <c r="AL21" s="24">
        <v>308013</v>
      </c>
      <c r="AM21" s="126">
        <v>222465</v>
      </c>
      <c r="AN21" s="126">
        <v>172658</v>
      </c>
      <c r="AO21" s="126">
        <v>60390</v>
      </c>
      <c r="AP21" s="126">
        <v>16683</v>
      </c>
      <c r="AQ21" s="126">
        <v>14350</v>
      </c>
      <c r="AR21" s="156"/>
      <c r="AS21" s="120" t="s">
        <v>21</v>
      </c>
      <c r="AT21" s="24">
        <v>0</v>
      </c>
      <c r="AU21" s="126">
        <v>0</v>
      </c>
      <c r="AV21" s="126">
        <v>81398</v>
      </c>
      <c r="AW21" s="126">
        <v>77823</v>
      </c>
      <c r="AX21" s="126">
        <v>62960</v>
      </c>
      <c r="AY21" s="126">
        <v>21019</v>
      </c>
    </row>
    <row r="22" spans="1:51" ht="18.75" thickBot="1">
      <c r="A22" s="132" t="s">
        <v>5</v>
      </c>
      <c r="B22" s="145">
        <v>0.696236559139785</v>
      </c>
      <c r="C22" s="137">
        <v>0.31451612903225806</v>
      </c>
      <c r="D22" s="146">
        <v>0.5188172043010753</v>
      </c>
      <c r="E22" s="146">
        <v>0.5456989247311828</v>
      </c>
      <c r="F22" s="137">
        <v>0.09946236559139784</v>
      </c>
      <c r="G22" s="138">
        <v>0.3118279569892473</v>
      </c>
      <c r="H22" s="157"/>
      <c r="I22" s="157"/>
      <c r="J22" s="44" t="s">
        <v>37</v>
      </c>
      <c r="K22" s="47">
        <v>2009</v>
      </c>
      <c r="L22" s="47">
        <v>2010</v>
      </c>
      <c r="M22" s="47">
        <v>2011</v>
      </c>
      <c r="N22" s="47">
        <v>2012</v>
      </c>
      <c r="O22" s="47">
        <v>2013</v>
      </c>
      <c r="Y22" s="157"/>
      <c r="Z22" s="156"/>
      <c r="AA22" s="156"/>
      <c r="AB22" s="69" t="s">
        <v>3</v>
      </c>
      <c r="AC22" s="91">
        <v>165799</v>
      </c>
      <c r="AD22" s="92">
        <v>158939</v>
      </c>
      <c r="AE22" s="93">
        <f t="shared" si="2"/>
        <v>-0.04137540033413953</v>
      </c>
      <c r="AF22" s="94">
        <v>109817</v>
      </c>
      <c r="AG22" s="95">
        <f t="shared" si="3"/>
        <v>-0.3090619671697947</v>
      </c>
      <c r="AH22" s="156"/>
      <c r="AI22" s="156"/>
      <c r="AJ22" s="157"/>
      <c r="AK22" s="120" t="s">
        <v>13</v>
      </c>
      <c r="AL22" s="24">
        <f aca="true" t="shared" si="4" ref="AL22:AQ22">SUM(AL15:AL21)</f>
        <v>1545775</v>
      </c>
      <c r="AM22" s="24">
        <f t="shared" si="4"/>
        <v>1042882</v>
      </c>
      <c r="AN22" s="24">
        <f t="shared" si="4"/>
        <v>1141778</v>
      </c>
      <c r="AO22" s="24">
        <f t="shared" si="4"/>
        <v>826079</v>
      </c>
      <c r="AP22" s="24">
        <f t="shared" si="4"/>
        <v>683715</v>
      </c>
      <c r="AQ22" s="24">
        <f t="shared" si="4"/>
        <v>636526</v>
      </c>
      <c r="AR22" s="156"/>
      <c r="AS22" s="120" t="s">
        <v>13</v>
      </c>
      <c r="AT22" s="24">
        <f aca="true" t="shared" si="5" ref="AT22:AY22">SUM(AT15:AT21)</f>
        <v>0</v>
      </c>
      <c r="AU22" s="24">
        <f t="shared" si="5"/>
        <v>0</v>
      </c>
      <c r="AV22" s="24">
        <f>SUM(AV15:AV21)</f>
        <v>132306</v>
      </c>
      <c r="AW22" s="24">
        <f t="shared" si="5"/>
        <v>230333</v>
      </c>
      <c r="AX22" s="24">
        <f t="shared" si="5"/>
        <v>476881</v>
      </c>
      <c r="AY22" s="24">
        <f t="shared" si="5"/>
        <v>420968</v>
      </c>
    </row>
    <row r="23" spans="1:51" ht="18.75" thickBot="1">
      <c r="A23" s="132" t="s">
        <v>59</v>
      </c>
      <c r="B23" s="145">
        <v>0.5305555555555556</v>
      </c>
      <c r="C23" s="146">
        <v>0.8416666666666667</v>
      </c>
      <c r="D23" s="146">
        <v>0.7055555555555556</v>
      </c>
      <c r="E23" s="146">
        <v>0.5972222222222222</v>
      </c>
      <c r="F23" s="137">
        <v>0.36666666666666664</v>
      </c>
      <c r="G23" s="138">
        <v>0</v>
      </c>
      <c r="H23" s="157"/>
      <c r="I23" s="157"/>
      <c r="J23" s="46">
        <v>39813</v>
      </c>
      <c r="K23" s="24">
        <v>143884</v>
      </c>
      <c r="L23" s="24">
        <v>239871</v>
      </c>
      <c r="M23" s="24">
        <v>478006</v>
      </c>
      <c r="N23" s="24">
        <v>430936</v>
      </c>
      <c r="O23" s="24">
        <v>630946</v>
      </c>
      <c r="Y23" s="157"/>
      <c r="Z23" s="156"/>
      <c r="AA23" s="156"/>
      <c r="AB23" s="69" t="s">
        <v>4</v>
      </c>
      <c r="AC23" s="96">
        <v>71222</v>
      </c>
      <c r="AD23" s="92">
        <v>93990</v>
      </c>
      <c r="AE23" s="106">
        <f t="shared" si="2"/>
        <v>0.3196765044508719</v>
      </c>
      <c r="AF23" s="94">
        <v>83841</v>
      </c>
      <c r="AG23" s="95">
        <f t="shared" si="3"/>
        <v>-0.107979572294925</v>
      </c>
      <c r="AH23" s="156"/>
      <c r="AI23" s="156"/>
      <c r="AJ23" s="157"/>
      <c r="AK23" s="158"/>
      <c r="AL23" s="158"/>
      <c r="AM23" s="158"/>
      <c r="AN23" s="158"/>
      <c r="AO23" s="158"/>
      <c r="AP23" s="158"/>
      <c r="AQ23" s="158"/>
      <c r="AR23" s="156"/>
      <c r="AS23" s="160"/>
      <c r="AT23" s="160"/>
      <c r="AU23" s="160"/>
      <c r="AV23" s="160"/>
      <c r="AW23" s="160"/>
      <c r="AX23" s="160"/>
      <c r="AY23" s="160"/>
    </row>
    <row r="24" spans="1:51" ht="18.75" thickBot="1">
      <c r="A24" s="132" t="s">
        <v>60</v>
      </c>
      <c r="B24" s="149">
        <v>0.4032258064516129</v>
      </c>
      <c r="C24" s="146">
        <v>0.7688172043010753</v>
      </c>
      <c r="D24" s="146">
        <v>0.6236559139784946</v>
      </c>
      <c r="E24" s="137">
        <v>0.07795698924731183</v>
      </c>
      <c r="F24" s="137">
        <v>0</v>
      </c>
      <c r="G24" s="138">
        <v>0.03225806451612903</v>
      </c>
      <c r="H24" s="157"/>
      <c r="I24" s="157"/>
      <c r="J24" s="45"/>
      <c r="K24" s="24"/>
      <c r="L24" s="24"/>
      <c r="M24" s="24"/>
      <c r="N24" s="24"/>
      <c r="O24" s="24"/>
      <c r="Y24" s="157"/>
      <c r="Z24" s="156"/>
      <c r="AA24" s="156"/>
      <c r="AB24" s="69" t="s">
        <v>5</v>
      </c>
      <c r="AC24" s="91">
        <v>70886</v>
      </c>
      <c r="AD24" s="92">
        <v>105993</v>
      </c>
      <c r="AE24" s="106">
        <f t="shared" si="2"/>
        <v>0.49525999492142314</v>
      </c>
      <c r="AF24" s="94">
        <v>82971</v>
      </c>
      <c r="AG24" s="95">
        <f t="shared" si="3"/>
        <v>-0.21720302284113102</v>
      </c>
      <c r="AH24" s="156"/>
      <c r="AI24" s="156"/>
      <c r="AJ24" s="157"/>
      <c r="AK24" s="152" t="s">
        <v>47</v>
      </c>
      <c r="AL24" s="153"/>
      <c r="AM24" s="153"/>
      <c r="AN24" s="153"/>
      <c r="AO24" s="153"/>
      <c r="AP24" s="153"/>
      <c r="AQ24" s="154"/>
      <c r="AR24" s="156"/>
      <c r="AS24" s="152" t="s">
        <v>54</v>
      </c>
      <c r="AT24" s="153"/>
      <c r="AU24" s="153"/>
      <c r="AV24" s="153"/>
      <c r="AW24" s="153"/>
      <c r="AX24" s="153"/>
      <c r="AY24" s="154"/>
    </row>
    <row r="25" spans="1:51" ht="18.75" thickBot="1">
      <c r="A25" s="132" t="s">
        <v>61</v>
      </c>
      <c r="B25" s="149">
        <v>0.41935483870967744</v>
      </c>
      <c r="C25" s="137">
        <v>0.26344086021505375</v>
      </c>
      <c r="D25" s="137">
        <v>0.23118279569892472</v>
      </c>
      <c r="E25" s="137">
        <v>0.26344086021505375</v>
      </c>
      <c r="F25" s="137">
        <v>0.008064516129032258</v>
      </c>
      <c r="G25" s="138">
        <v>0</v>
      </c>
      <c r="H25" s="157"/>
      <c r="I25" s="157"/>
      <c r="J25" s="44" t="s">
        <v>39</v>
      </c>
      <c r="K25" s="24">
        <f>K23-K20</f>
        <v>-215600</v>
      </c>
      <c r="L25" s="24">
        <f>L23-L20</f>
        <v>-319618</v>
      </c>
      <c r="M25" s="24">
        <f>M23-M20</f>
        <v>-97607</v>
      </c>
      <c r="N25" s="24">
        <f>N23-N20</f>
        <v>42863</v>
      </c>
      <c r="O25" s="24">
        <f>O23-O20</f>
        <v>182477</v>
      </c>
      <c r="Y25" s="157"/>
      <c r="Z25" s="156"/>
      <c r="AA25" s="156"/>
      <c r="AB25" s="69" t="s">
        <v>6</v>
      </c>
      <c r="AC25" s="91">
        <v>30630</v>
      </c>
      <c r="AD25" s="92">
        <v>100957</v>
      </c>
      <c r="AE25" s="106">
        <f t="shared" si="2"/>
        <v>2.296016976820111</v>
      </c>
      <c r="AF25" s="94">
        <v>149233</v>
      </c>
      <c r="AG25" s="105">
        <f t="shared" si="3"/>
        <v>0.4781837812137841</v>
      </c>
      <c r="AH25" s="156"/>
      <c r="AI25" s="156"/>
      <c r="AJ25" s="157"/>
      <c r="AK25" s="118" t="s">
        <v>14</v>
      </c>
      <c r="AL25" s="120">
        <v>2004</v>
      </c>
      <c r="AM25" s="120">
        <v>2008</v>
      </c>
      <c r="AN25" s="120">
        <v>2009</v>
      </c>
      <c r="AO25" s="120">
        <v>2010</v>
      </c>
      <c r="AP25" s="120">
        <v>2011</v>
      </c>
      <c r="AQ25" s="120">
        <v>2012</v>
      </c>
      <c r="AR25" s="156"/>
      <c r="AS25" s="118" t="s">
        <v>14</v>
      </c>
      <c r="AT25" s="120">
        <v>2004</v>
      </c>
      <c r="AU25" s="120">
        <v>2008</v>
      </c>
      <c r="AV25" s="120">
        <v>2009</v>
      </c>
      <c r="AW25" s="120">
        <v>2010</v>
      </c>
      <c r="AX25" s="120">
        <v>2011</v>
      </c>
      <c r="AY25" s="120">
        <v>2012</v>
      </c>
    </row>
    <row r="26" spans="1:51" ht="18.75" thickBot="1">
      <c r="A26" s="132" t="s">
        <v>62</v>
      </c>
      <c r="B26" s="133">
        <v>0.005555555555555556</v>
      </c>
      <c r="C26" s="137">
        <v>0.16944444444444445</v>
      </c>
      <c r="D26" s="137">
        <v>0.1</v>
      </c>
      <c r="E26" s="137">
        <v>0.19722222222222222</v>
      </c>
      <c r="F26" s="151">
        <v>0.40555555555555556</v>
      </c>
      <c r="G26" s="138">
        <v>0.325</v>
      </c>
      <c r="H26" s="157"/>
      <c r="I26" s="157"/>
      <c r="J26" s="44" t="s">
        <v>40</v>
      </c>
      <c r="K26" s="48">
        <f>K25/K20</f>
        <v>-0.5997485284463286</v>
      </c>
      <c r="L26" s="48">
        <f>L25/L20</f>
        <v>-0.5712677103571294</v>
      </c>
      <c r="M26" s="48">
        <f>M25/M20</f>
        <v>-0.16957052742033277</v>
      </c>
      <c r="N26" s="48">
        <f>N25/N20</f>
        <v>0.11045086877984296</v>
      </c>
      <c r="O26" s="48">
        <f>O25/O20</f>
        <v>0.40688877046128047</v>
      </c>
      <c r="Y26" s="157"/>
      <c r="Z26" s="156"/>
      <c r="AA26" s="156"/>
      <c r="AB26" s="69" t="s">
        <v>7</v>
      </c>
      <c r="AC26" s="91">
        <v>99445</v>
      </c>
      <c r="AD26" s="92">
        <v>110948</v>
      </c>
      <c r="AE26" s="106">
        <f t="shared" si="2"/>
        <v>0.11567197948614812</v>
      </c>
      <c r="AF26" s="94">
        <v>153564</v>
      </c>
      <c r="AG26" s="105">
        <f t="shared" si="3"/>
        <v>0.3841078703536792</v>
      </c>
      <c r="AH26" s="156"/>
      <c r="AI26" s="156"/>
      <c r="AJ26" s="157"/>
      <c r="AK26" s="118" t="s">
        <v>15</v>
      </c>
      <c r="AL26" s="24">
        <v>156000</v>
      </c>
      <c r="AM26" s="126">
        <v>51000</v>
      </c>
      <c r="AN26" s="126">
        <v>75814</v>
      </c>
      <c r="AO26" s="126">
        <v>31000</v>
      </c>
      <c r="AP26" s="126">
        <v>30000</v>
      </c>
      <c r="AQ26" s="126">
        <v>32000</v>
      </c>
      <c r="AR26" s="156"/>
      <c r="AS26" s="118" t="s">
        <v>15</v>
      </c>
      <c r="AT26" s="125">
        <v>0</v>
      </c>
      <c r="AU26" s="126">
        <v>0</v>
      </c>
      <c r="AV26" s="126">
        <v>0</v>
      </c>
      <c r="AW26" s="126">
        <v>25000</v>
      </c>
      <c r="AX26" s="126">
        <v>37500</v>
      </c>
      <c r="AY26" s="126">
        <v>60000</v>
      </c>
    </row>
    <row r="27" spans="1:51" ht="15.75" thickBot="1">
      <c r="A27" s="132" t="s">
        <v>63</v>
      </c>
      <c r="B27" s="149">
        <v>0.46236559139784944</v>
      </c>
      <c r="C27" s="146">
        <v>0.7258064516129032</v>
      </c>
      <c r="D27" s="146">
        <v>0.5591397849462365</v>
      </c>
      <c r="E27" s="137">
        <v>0.25</v>
      </c>
      <c r="F27" s="146">
        <v>0.8387096774193549</v>
      </c>
      <c r="G27" s="148">
        <v>0.5</v>
      </c>
      <c r="H27" s="157"/>
      <c r="I27" s="157"/>
      <c r="J27" s="165"/>
      <c r="K27" s="165"/>
      <c r="L27" s="165"/>
      <c r="M27" s="165"/>
      <c r="N27" s="165"/>
      <c r="O27" s="165"/>
      <c r="Y27" s="157"/>
      <c r="Z27" s="156"/>
      <c r="AA27" s="156"/>
      <c r="AB27" s="69" t="s">
        <v>8</v>
      </c>
      <c r="AC27" s="91">
        <v>30977</v>
      </c>
      <c r="AD27" s="92">
        <v>65434</v>
      </c>
      <c r="AE27" s="106">
        <f t="shared" si="2"/>
        <v>1.1123414145979276</v>
      </c>
      <c r="AF27" s="94">
        <v>56492</v>
      </c>
      <c r="AG27" s="95">
        <f t="shared" si="3"/>
        <v>-0.13665678393495737</v>
      </c>
      <c r="AH27" s="156"/>
      <c r="AI27" s="156"/>
      <c r="AJ27" s="157"/>
      <c r="AK27" s="118" t="s">
        <v>16</v>
      </c>
      <c r="AL27" s="24">
        <v>241000</v>
      </c>
      <c r="AM27" s="126">
        <v>88721</v>
      </c>
      <c r="AN27" s="126">
        <v>165500</v>
      </c>
      <c r="AO27" s="126">
        <v>160000</v>
      </c>
      <c r="AP27" s="126">
        <v>163500</v>
      </c>
      <c r="AQ27" s="126">
        <v>124200</v>
      </c>
      <c r="AR27" s="156"/>
      <c r="AS27" s="118" t="s">
        <v>16</v>
      </c>
      <c r="AT27" s="125">
        <v>0</v>
      </c>
      <c r="AU27" s="126">
        <v>0</v>
      </c>
      <c r="AV27" s="126">
        <v>0</v>
      </c>
      <c r="AW27" s="126">
        <v>10000</v>
      </c>
      <c r="AX27" s="126">
        <v>10000</v>
      </c>
      <c r="AY27" s="126">
        <v>46000</v>
      </c>
    </row>
    <row r="28" spans="1:51" ht="15.75" thickBot="1">
      <c r="A28" s="132" t="s">
        <v>64</v>
      </c>
      <c r="B28" s="145">
        <v>0.7611111111111111</v>
      </c>
      <c r="C28" s="137">
        <v>0.3861111111111111</v>
      </c>
      <c r="D28" s="146">
        <v>0.5666666666666667</v>
      </c>
      <c r="E28" s="137">
        <v>0.3611111111111111</v>
      </c>
      <c r="F28" s="146">
        <v>0.5333333333333333</v>
      </c>
      <c r="G28" s="148">
        <v>0.5333333333333333</v>
      </c>
      <c r="H28" s="157"/>
      <c r="I28" s="157"/>
      <c r="J28" s="157"/>
      <c r="K28" s="157"/>
      <c r="L28" s="157"/>
      <c r="M28" s="157"/>
      <c r="N28" s="157"/>
      <c r="O28" s="157"/>
      <c r="Y28" s="157"/>
      <c r="Z28" s="156"/>
      <c r="AA28" s="156"/>
      <c r="AB28" s="69" t="s">
        <v>9</v>
      </c>
      <c r="AC28" s="91">
        <v>36702</v>
      </c>
      <c r="AD28" s="92">
        <v>20386</v>
      </c>
      <c r="AE28" s="93">
        <f>(AD28-AC28)/AC28</f>
        <v>-0.44455343033077216</v>
      </c>
      <c r="AF28" s="94">
        <v>22523</v>
      </c>
      <c r="AG28" s="105">
        <f t="shared" si="3"/>
        <v>0.10482684195035809</v>
      </c>
      <c r="AH28" s="156"/>
      <c r="AI28" s="156"/>
      <c r="AJ28" s="157"/>
      <c r="AK28" s="118" t="s">
        <v>17</v>
      </c>
      <c r="AL28" s="24">
        <v>185000</v>
      </c>
      <c r="AM28" s="126">
        <v>221200</v>
      </c>
      <c r="AN28" s="126">
        <v>193188</v>
      </c>
      <c r="AO28" s="126">
        <v>72200</v>
      </c>
      <c r="AP28" s="126">
        <v>78000</v>
      </c>
      <c r="AQ28" s="126">
        <v>97740</v>
      </c>
      <c r="AR28" s="156"/>
      <c r="AS28" s="118" t="s">
        <v>17</v>
      </c>
      <c r="AT28" s="125">
        <v>0</v>
      </c>
      <c r="AU28" s="126">
        <v>0</v>
      </c>
      <c r="AV28" s="126">
        <v>6600</v>
      </c>
      <c r="AW28" s="126">
        <v>10700</v>
      </c>
      <c r="AX28" s="126">
        <v>78700</v>
      </c>
      <c r="AY28" s="126">
        <v>57000</v>
      </c>
    </row>
    <row r="29" spans="1:51" ht="15.75" thickBot="1">
      <c r="A29" s="139" t="s">
        <v>65</v>
      </c>
      <c r="B29" s="140">
        <v>0.12365591397849462</v>
      </c>
      <c r="C29" s="141">
        <v>0.31451612903225806</v>
      </c>
      <c r="D29" s="141">
        <v>0.1532258064516129</v>
      </c>
      <c r="E29" s="141">
        <v>0.22580645161290322</v>
      </c>
      <c r="F29" s="141">
        <v>0</v>
      </c>
      <c r="G29" s="142">
        <v>0.26344086021505375</v>
      </c>
      <c r="H29" s="157"/>
      <c r="I29" s="157"/>
      <c r="J29" s="157"/>
      <c r="K29" s="157"/>
      <c r="L29" s="157"/>
      <c r="M29" s="157"/>
      <c r="N29" s="157"/>
      <c r="O29" s="157"/>
      <c r="Y29" s="157"/>
      <c r="Z29" s="156"/>
      <c r="AA29" s="156"/>
      <c r="AB29" s="69" t="s">
        <v>10</v>
      </c>
      <c r="AC29" s="91">
        <v>135785</v>
      </c>
      <c r="AD29" s="92">
        <v>77444</v>
      </c>
      <c r="AE29" s="93">
        <f t="shared" si="2"/>
        <v>-0.42965717862797803</v>
      </c>
      <c r="AF29" s="94">
        <v>138388</v>
      </c>
      <c r="AG29" s="105">
        <f t="shared" si="3"/>
        <v>0.786942823201281</v>
      </c>
      <c r="AH29" s="156"/>
      <c r="AI29" s="156"/>
      <c r="AJ29" s="157"/>
      <c r="AK29" s="118" t="s">
        <v>18</v>
      </c>
      <c r="AL29" s="24">
        <v>132200</v>
      </c>
      <c r="AM29" s="126">
        <v>79025</v>
      </c>
      <c r="AN29" s="126">
        <v>108400</v>
      </c>
      <c r="AO29" s="126">
        <v>66000</v>
      </c>
      <c r="AP29" s="126">
        <v>23500</v>
      </c>
      <c r="AQ29" s="126">
        <v>4600</v>
      </c>
      <c r="AR29" s="156"/>
      <c r="AS29" s="118" t="s">
        <v>18</v>
      </c>
      <c r="AT29" s="125">
        <v>0</v>
      </c>
      <c r="AU29" s="126">
        <v>0</v>
      </c>
      <c r="AV29" s="126">
        <v>0</v>
      </c>
      <c r="AW29" s="126">
        <v>19300</v>
      </c>
      <c r="AX29" s="126">
        <v>38700</v>
      </c>
      <c r="AY29" s="126">
        <v>31300</v>
      </c>
    </row>
    <row r="30" spans="1:54" ht="15.75" thickBot="1">
      <c r="A30" s="143"/>
      <c r="B30" s="150">
        <f aca="true" t="shared" si="6" ref="B30:G30">AVERAGE(B18:B29)</f>
        <v>0.48473226424422194</v>
      </c>
      <c r="C30" s="147">
        <f t="shared" si="6"/>
        <v>0.5149198882061785</v>
      </c>
      <c r="D30" s="150">
        <f t="shared" si="6"/>
        <v>0.45830773169482836</v>
      </c>
      <c r="E30" s="144">
        <f t="shared" si="6"/>
        <v>0.3481124125277351</v>
      </c>
      <c r="F30" s="144">
        <f t="shared" si="6"/>
        <v>0.2923024039055741</v>
      </c>
      <c r="G30" s="144">
        <f t="shared" si="6"/>
        <v>0.24015296979006653</v>
      </c>
      <c r="H30" s="157"/>
      <c r="I30" s="157"/>
      <c r="J30" s="157"/>
      <c r="K30" s="157"/>
      <c r="L30" s="157"/>
      <c r="M30" s="157"/>
      <c r="N30" s="157"/>
      <c r="O30" s="157"/>
      <c r="Y30" s="157"/>
      <c r="Z30" s="156"/>
      <c r="AA30" s="156"/>
      <c r="AB30" s="69" t="s">
        <v>11</v>
      </c>
      <c r="AC30" s="91">
        <v>119739</v>
      </c>
      <c r="AD30" s="92">
        <v>96685</v>
      </c>
      <c r="AE30" s="93">
        <f t="shared" si="2"/>
        <v>-0.19253543122959102</v>
      </c>
      <c r="AF30" s="94">
        <v>87495</v>
      </c>
      <c r="AG30" s="95">
        <f t="shared" si="3"/>
        <v>-0.09505093861509024</v>
      </c>
      <c r="AH30" s="156"/>
      <c r="AI30" s="156"/>
      <c r="AJ30" s="157"/>
      <c r="AK30" s="118" t="s">
        <v>19</v>
      </c>
      <c r="AL30" s="24">
        <v>116650</v>
      </c>
      <c r="AM30" s="126">
        <v>36124</v>
      </c>
      <c r="AN30" s="126">
        <v>38800</v>
      </c>
      <c r="AO30" s="126">
        <v>18900</v>
      </c>
      <c r="AP30" s="126">
        <v>31145</v>
      </c>
      <c r="AQ30" s="126">
        <v>12250</v>
      </c>
      <c r="AR30" s="156"/>
      <c r="AS30" s="118" t="s">
        <v>19</v>
      </c>
      <c r="AT30" s="125">
        <v>0</v>
      </c>
      <c r="AU30" s="126">
        <v>0</v>
      </c>
      <c r="AV30" s="126">
        <v>3900</v>
      </c>
      <c r="AW30" s="126">
        <v>10800</v>
      </c>
      <c r="AX30" s="126">
        <v>43800</v>
      </c>
      <c r="AY30" s="126">
        <v>22500</v>
      </c>
      <c r="BB30" s="21"/>
    </row>
    <row r="31" spans="1:51" ht="18.75" thickBot="1">
      <c r="A31" s="183"/>
      <c r="B31" s="184"/>
      <c r="C31" s="184"/>
      <c r="D31" s="165"/>
      <c r="E31" s="165"/>
      <c r="F31" s="165"/>
      <c r="G31" s="165"/>
      <c r="H31" s="157"/>
      <c r="I31" s="157"/>
      <c r="J31" s="157"/>
      <c r="K31" s="157"/>
      <c r="L31" s="157"/>
      <c r="M31" s="157"/>
      <c r="N31" s="157"/>
      <c r="O31" s="157"/>
      <c r="Y31" s="157"/>
      <c r="Z31" s="156"/>
      <c r="AA31" s="156"/>
      <c r="AB31" s="74" t="s">
        <v>12</v>
      </c>
      <c r="AC31" s="97">
        <v>42932</v>
      </c>
      <c r="AD31" s="98">
        <v>27852</v>
      </c>
      <c r="AE31" s="99">
        <f t="shared" si="2"/>
        <v>-0.35125314450759343</v>
      </c>
      <c r="AF31" s="100">
        <v>83099</v>
      </c>
      <c r="AG31" s="104">
        <f t="shared" si="3"/>
        <v>1.983591842596582</v>
      </c>
      <c r="AH31" s="156"/>
      <c r="AI31" s="156"/>
      <c r="AJ31" s="157"/>
      <c r="AK31" s="118" t="s">
        <v>20</v>
      </c>
      <c r="AL31" s="24">
        <v>100605</v>
      </c>
      <c r="AM31" s="126">
        <v>107767</v>
      </c>
      <c r="AN31" s="126">
        <v>49585</v>
      </c>
      <c r="AO31" s="126">
        <v>18850</v>
      </c>
      <c r="AP31" s="126">
        <v>84250</v>
      </c>
      <c r="AQ31" s="126">
        <v>25255</v>
      </c>
      <c r="AR31" s="156"/>
      <c r="AS31" s="118" t="s">
        <v>20</v>
      </c>
      <c r="AT31" s="125">
        <v>0</v>
      </c>
      <c r="AU31" s="126">
        <v>0</v>
      </c>
      <c r="AV31" s="126">
        <v>9000</v>
      </c>
      <c r="AW31" s="126">
        <v>21950</v>
      </c>
      <c r="AX31" s="126">
        <v>41000</v>
      </c>
      <c r="AY31" s="126">
        <v>22025</v>
      </c>
    </row>
    <row r="32" spans="1:51" ht="16.5" thickBot="1" thickTop="1">
      <c r="A32" s="157"/>
      <c r="B32" s="175" t="s">
        <v>32</v>
      </c>
      <c r="C32" s="175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Y32" s="157"/>
      <c r="Z32" s="156"/>
      <c r="AA32" s="156"/>
      <c r="AB32" s="101" t="s">
        <v>22</v>
      </c>
      <c r="AC32" s="81">
        <v>987358</v>
      </c>
      <c r="AD32" s="80">
        <v>1043526</v>
      </c>
      <c r="AE32" s="102">
        <f t="shared" si="2"/>
        <v>0.05688716757245092</v>
      </c>
      <c r="AF32" s="80">
        <v>1143393</v>
      </c>
      <c r="AG32" s="103">
        <f>-(AD32-AF32)/AD32</f>
        <v>0.09570149665652797</v>
      </c>
      <c r="AH32" s="156"/>
      <c r="AI32" s="156"/>
      <c r="AJ32" s="157"/>
      <c r="AK32" s="118" t="s">
        <v>21</v>
      </c>
      <c r="AL32" s="24">
        <v>258419</v>
      </c>
      <c r="AM32" s="126">
        <v>203696</v>
      </c>
      <c r="AN32" s="126">
        <v>167408</v>
      </c>
      <c r="AO32" s="126">
        <v>32585</v>
      </c>
      <c r="AP32" s="126">
        <v>9725</v>
      </c>
      <c r="AQ32" s="126">
        <v>8900</v>
      </c>
      <c r="AR32" s="156"/>
      <c r="AS32" s="118" t="s">
        <v>21</v>
      </c>
      <c r="AT32" s="125">
        <v>0</v>
      </c>
      <c r="AU32" s="126">
        <v>0</v>
      </c>
      <c r="AV32" s="126">
        <v>57374</v>
      </c>
      <c r="AW32" s="126">
        <v>124145</v>
      </c>
      <c r="AX32" s="126">
        <v>117295</v>
      </c>
      <c r="AY32" s="126">
        <v>83340</v>
      </c>
    </row>
    <row r="33" spans="1:51" ht="15.75" thickBot="1">
      <c r="A33" s="157"/>
      <c r="B33" s="16"/>
      <c r="C33" s="18" t="s">
        <v>66</v>
      </c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Y33" s="157"/>
      <c r="Z33" s="156"/>
      <c r="AA33" s="156"/>
      <c r="AB33" s="158"/>
      <c r="AC33" s="158"/>
      <c r="AD33" s="158"/>
      <c r="AE33" s="158"/>
      <c r="AF33" s="158"/>
      <c r="AG33" s="158"/>
      <c r="AH33" s="156"/>
      <c r="AI33" s="156"/>
      <c r="AJ33" s="157"/>
      <c r="AK33" s="119" t="s">
        <v>13</v>
      </c>
      <c r="AL33" s="25">
        <f aca="true" t="shared" si="7" ref="AL33:AQ33">SUM(AL26:AL32)</f>
        <v>1189874</v>
      </c>
      <c r="AM33" s="24">
        <f t="shared" si="7"/>
        <v>787533</v>
      </c>
      <c r="AN33" s="24">
        <f t="shared" si="7"/>
        <v>798695</v>
      </c>
      <c r="AO33" s="24">
        <f t="shared" si="7"/>
        <v>399535</v>
      </c>
      <c r="AP33" s="24">
        <f t="shared" si="7"/>
        <v>420120</v>
      </c>
      <c r="AQ33" s="24">
        <f t="shared" si="7"/>
        <v>304945</v>
      </c>
      <c r="AR33" s="156"/>
      <c r="AS33" s="119" t="s">
        <v>13</v>
      </c>
      <c r="AT33" s="25">
        <f aca="true" t="shared" si="8" ref="AT33:AY33">SUM(AT26:AT32)</f>
        <v>0</v>
      </c>
      <c r="AU33" s="24">
        <f t="shared" si="8"/>
        <v>0</v>
      </c>
      <c r="AV33" s="24">
        <f t="shared" si="8"/>
        <v>76874</v>
      </c>
      <c r="AW33" s="24">
        <f t="shared" si="8"/>
        <v>221895</v>
      </c>
      <c r="AX33" s="24">
        <f t="shared" si="8"/>
        <v>366995</v>
      </c>
      <c r="AY33" s="24">
        <f t="shared" si="8"/>
        <v>322165</v>
      </c>
    </row>
    <row r="34" spans="1:51" ht="15">
      <c r="A34" s="157"/>
      <c r="B34" s="15"/>
      <c r="C34" s="18" t="s">
        <v>30</v>
      </c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Y34" s="157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7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</row>
    <row r="35" spans="1:51" ht="15">
      <c r="A35" s="157"/>
      <c r="B35" s="17"/>
      <c r="C35" s="18" t="s">
        <v>31</v>
      </c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Y35" s="157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7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</row>
    <row r="36" spans="1:51" ht="15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Y36" s="157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7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</row>
    <row r="37" spans="1:51" ht="15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Y37" s="157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7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</row>
    <row r="41" spans="10:15" ht="15">
      <c r="J41" s="8"/>
      <c r="K41" s="8"/>
      <c r="L41" s="8"/>
      <c r="M41" s="8"/>
      <c r="N41" s="8"/>
      <c r="O41" s="8"/>
    </row>
    <row r="43" spans="46:51" ht="15">
      <c r="AT43" s="29"/>
      <c r="AU43" s="30"/>
      <c r="AV43" s="30"/>
      <c r="AW43" s="30"/>
      <c r="AX43" s="30"/>
      <c r="AY43" s="30"/>
    </row>
    <row r="50" spans="2:35" ht="15">
      <c r="B50" s="7"/>
      <c r="C50" s="7"/>
      <c r="D50" s="7"/>
      <c r="E50" s="7"/>
      <c r="F50" s="7"/>
      <c r="G50" s="7"/>
      <c r="AH50" s="7"/>
      <c r="AI50" s="7"/>
    </row>
    <row r="51" spans="2:36" ht="15">
      <c r="B51" s="7"/>
      <c r="C51" s="7"/>
      <c r="D51" s="7"/>
      <c r="E51" s="7"/>
      <c r="F51" s="7"/>
      <c r="G51" s="7"/>
      <c r="I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F51" s="7"/>
      <c r="AG51" s="7"/>
      <c r="AH51" s="7"/>
      <c r="AI51" s="7"/>
      <c r="AJ51" s="7"/>
    </row>
    <row r="52" spans="2:36" ht="15">
      <c r="B52" s="7"/>
      <c r="C52" s="7"/>
      <c r="D52" s="7"/>
      <c r="E52" s="7"/>
      <c r="F52" s="7"/>
      <c r="G52" s="7"/>
      <c r="H52" s="7"/>
      <c r="I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2:49" ht="15">
      <c r="B53" s="7"/>
      <c r="C53" s="7"/>
      <c r="D53" s="7"/>
      <c r="E53" s="7"/>
      <c r="F53" s="7"/>
      <c r="G53" s="7"/>
      <c r="H53" s="7"/>
      <c r="I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T53" s="6"/>
      <c r="AW53" s="6"/>
    </row>
    <row r="54" spans="2:36" ht="15">
      <c r="B54" s="7"/>
      <c r="C54" s="7"/>
      <c r="D54" s="7"/>
      <c r="E54" s="7"/>
      <c r="F54" s="7"/>
      <c r="G54" s="7"/>
      <c r="H54" s="7"/>
      <c r="I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2:36" ht="15">
      <c r="B55" s="7"/>
      <c r="C55" s="7"/>
      <c r="D55" s="7"/>
      <c r="E55" s="7"/>
      <c r="F55" s="7"/>
      <c r="G55" s="7"/>
      <c r="H55" s="7"/>
      <c r="I55" s="7"/>
      <c r="J55" s="4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2:36" ht="15">
      <c r="B56" s="7"/>
      <c r="C56" s="7"/>
      <c r="D56" s="7"/>
      <c r="E56" s="7"/>
      <c r="F56" s="7"/>
      <c r="G56" s="7"/>
      <c r="H56" s="7"/>
      <c r="I56" s="7"/>
      <c r="J56" s="4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2:36" ht="15">
      <c r="B57" s="7"/>
      <c r="C57" s="7"/>
      <c r="D57" s="7"/>
      <c r="E57" s="7"/>
      <c r="F57" s="7"/>
      <c r="G57" s="7"/>
      <c r="H57" s="7"/>
      <c r="I57" s="7"/>
      <c r="J57" s="3"/>
      <c r="K57" s="4"/>
      <c r="L57" s="3"/>
      <c r="M57" s="9"/>
      <c r="N57" s="5"/>
      <c r="O57" s="4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2:36" ht="15">
      <c r="B58" s="7"/>
      <c r="C58" s="7"/>
      <c r="D58" s="7"/>
      <c r="E58" s="7"/>
      <c r="F58" s="7"/>
      <c r="G58" s="7"/>
      <c r="H58" s="7"/>
      <c r="I58" s="7"/>
      <c r="J58" s="3"/>
      <c r="K58" s="4"/>
      <c r="L58" s="3"/>
      <c r="M58" s="9"/>
      <c r="N58" s="5"/>
      <c r="O58" s="4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2:36" ht="15">
      <c r="B59" s="7"/>
      <c r="C59" s="7"/>
      <c r="D59" s="7"/>
      <c r="E59" s="7"/>
      <c r="F59" s="7"/>
      <c r="G59" s="7"/>
      <c r="H59" s="7"/>
      <c r="I59" s="7"/>
      <c r="J59" s="3"/>
      <c r="K59" s="4"/>
      <c r="L59" s="3"/>
      <c r="M59" s="9"/>
      <c r="N59" s="5"/>
      <c r="O59" s="4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2:36" ht="15">
      <c r="B60" s="7"/>
      <c r="C60" s="7"/>
      <c r="D60" s="7"/>
      <c r="E60" s="7"/>
      <c r="F60" s="7"/>
      <c r="G60" s="7"/>
      <c r="H60" s="7"/>
      <c r="I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2:36" ht="15">
      <c r="B61" s="7"/>
      <c r="C61" s="7"/>
      <c r="D61" s="7"/>
      <c r="E61" s="7"/>
      <c r="F61" s="7"/>
      <c r="G61" s="7"/>
      <c r="H61" s="7"/>
      <c r="I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2:36" ht="15">
      <c r="B62" s="7"/>
      <c r="C62" s="7"/>
      <c r="D62" s="7"/>
      <c r="E62" s="7"/>
      <c r="F62" s="7"/>
      <c r="G62" s="7"/>
      <c r="H62" s="7"/>
      <c r="I62" s="7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2:36" ht="15">
      <c r="B63" s="7"/>
      <c r="C63" s="7"/>
      <c r="D63" s="7"/>
      <c r="E63" s="7"/>
      <c r="F63" s="7"/>
      <c r="G63" s="7"/>
      <c r="H63" s="7"/>
      <c r="I63" s="7"/>
      <c r="P63" s="11"/>
      <c r="Q63" s="12"/>
      <c r="R63" s="12"/>
      <c r="S63" s="12"/>
      <c r="T63" s="12"/>
      <c r="U63" s="12"/>
      <c r="V63" s="12"/>
      <c r="W63" s="12"/>
      <c r="X63" s="12"/>
      <c r="Y63" s="12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2:36" ht="15">
      <c r="B64" s="7"/>
      <c r="C64" s="7"/>
      <c r="D64" s="7"/>
      <c r="E64" s="7"/>
      <c r="F64" s="7"/>
      <c r="G64" s="7"/>
      <c r="H64" s="7"/>
      <c r="I64" s="7"/>
      <c r="P64" s="11"/>
      <c r="Q64" s="12"/>
      <c r="R64" s="12"/>
      <c r="S64" s="12"/>
      <c r="T64" s="12"/>
      <c r="U64" s="12"/>
      <c r="V64" s="12"/>
      <c r="W64" s="12"/>
      <c r="X64" s="12"/>
      <c r="Y64" s="12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0:25" s="7" customFormat="1" ht="15">
      <c r="J65" s="2"/>
      <c r="K65" s="1"/>
      <c r="L65" s="2"/>
      <c r="M65" s="2"/>
      <c r="N65" s="2"/>
      <c r="O65" s="2"/>
      <c r="P65" s="11"/>
      <c r="Q65" s="12"/>
      <c r="R65" s="12"/>
      <c r="S65" s="12"/>
      <c r="T65" s="12"/>
      <c r="U65" s="12"/>
      <c r="V65" s="12"/>
      <c r="W65" s="12"/>
      <c r="X65" s="12"/>
      <c r="Y65" s="12"/>
    </row>
    <row r="66" spans="10:25" s="7" customFormat="1" ht="15">
      <c r="J66" s="2"/>
      <c r="K66" s="1"/>
      <c r="L66" s="2"/>
      <c r="M66" s="2"/>
      <c r="N66" s="2"/>
      <c r="O66" s="2"/>
      <c r="P66" s="11"/>
      <c r="Q66" s="12"/>
      <c r="R66" s="12"/>
      <c r="S66" s="12"/>
      <c r="T66" s="12"/>
      <c r="U66" s="12"/>
      <c r="V66" s="12"/>
      <c r="W66" s="12"/>
      <c r="X66" s="12"/>
      <c r="Y66" s="12"/>
    </row>
    <row r="67" spans="10:25" s="7" customFormat="1" ht="15">
      <c r="J67" s="2"/>
      <c r="K67" s="1"/>
      <c r="L67" s="2"/>
      <c r="M67" s="2"/>
      <c r="N67" s="2"/>
      <c r="O67" s="2"/>
      <c r="P67" s="11"/>
      <c r="Q67" s="12"/>
      <c r="R67" s="12"/>
      <c r="S67" s="12"/>
      <c r="T67" s="12"/>
      <c r="U67" s="12"/>
      <c r="V67" s="12"/>
      <c r="W67" s="12"/>
      <c r="X67" s="12"/>
      <c r="Y67" s="12"/>
    </row>
    <row r="68" spans="10:25" s="7" customFormat="1" ht="15">
      <c r="J68" s="2"/>
      <c r="K68" s="1"/>
      <c r="L68" s="2"/>
      <c r="M68" s="2"/>
      <c r="N68" s="2"/>
      <c r="O68" s="2"/>
      <c r="P68" s="11"/>
      <c r="Q68" s="12"/>
      <c r="R68" s="12"/>
      <c r="S68" s="12"/>
      <c r="T68" s="12"/>
      <c r="U68" s="12"/>
      <c r="V68" s="12"/>
      <c r="W68" s="12"/>
      <c r="X68" s="12"/>
      <c r="Y68" s="12"/>
    </row>
    <row r="69" spans="10:25" s="7" customFormat="1" ht="15">
      <c r="J69" s="2"/>
      <c r="K69" s="1"/>
      <c r="L69" s="2"/>
      <c r="M69" s="2"/>
      <c r="N69" s="2"/>
      <c r="O69" s="2"/>
      <c r="P69" s="11"/>
      <c r="Q69" s="12"/>
      <c r="R69" s="12"/>
      <c r="S69" s="12"/>
      <c r="T69" s="12"/>
      <c r="U69" s="12"/>
      <c r="V69" s="12"/>
      <c r="W69" s="12"/>
      <c r="X69" s="12"/>
      <c r="Y69" s="12"/>
    </row>
    <row r="70" spans="10:25" s="7" customFormat="1" ht="15">
      <c r="J70" s="2"/>
      <c r="K70" s="1"/>
      <c r="L70" s="2"/>
      <c r="M70" s="2"/>
      <c r="N70" s="2"/>
      <c r="O70" s="2"/>
      <c r="P70" s="11"/>
      <c r="Q70" s="12"/>
      <c r="R70" s="12"/>
      <c r="S70" s="12"/>
      <c r="T70" s="12"/>
      <c r="U70" s="12"/>
      <c r="V70" s="12"/>
      <c r="W70" s="12"/>
      <c r="X70" s="12"/>
      <c r="Y70" s="12"/>
    </row>
    <row r="71" spans="10:25" s="7" customFormat="1" ht="15">
      <c r="J71" s="2"/>
      <c r="K71" s="1"/>
      <c r="L71" s="2"/>
      <c r="M71" s="2"/>
      <c r="N71" s="2"/>
      <c r="O71" s="2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10:25" s="7" customFormat="1" ht="15">
      <c r="J72" s="2"/>
      <c r="K72" s="1"/>
      <c r="L72" s="2"/>
      <c r="M72" s="2"/>
      <c r="N72" s="2"/>
      <c r="O72" s="2"/>
      <c r="P72" s="10"/>
      <c r="Q72" s="11"/>
      <c r="R72" s="11"/>
      <c r="S72" s="11"/>
      <c r="T72" s="11"/>
      <c r="U72" s="11"/>
      <c r="V72" s="11"/>
      <c r="W72" s="11"/>
      <c r="X72" s="11"/>
      <c r="Y72" s="11"/>
    </row>
    <row r="73" spans="10:25" s="7" customFormat="1" ht="15">
      <c r="J73" s="2"/>
      <c r="K73" s="1"/>
      <c r="L73" s="2"/>
      <c r="M73" s="2"/>
      <c r="N73" s="2"/>
      <c r="O73" s="2"/>
      <c r="P73" s="10"/>
      <c r="Q73" s="12"/>
      <c r="R73" s="12"/>
      <c r="S73" s="12"/>
      <c r="T73" s="12"/>
      <c r="U73" s="12"/>
      <c r="V73" s="12"/>
      <c r="W73" s="12"/>
      <c r="X73" s="12"/>
      <c r="Y73" s="12"/>
    </row>
    <row r="74" spans="10:25" s="7" customFormat="1" ht="15">
      <c r="J74" s="2"/>
      <c r="K74" s="1"/>
      <c r="L74" s="2"/>
      <c r="M74" s="2"/>
      <c r="N74" s="2"/>
      <c r="O74" s="2"/>
      <c r="P74" s="10"/>
      <c r="Q74" s="12"/>
      <c r="R74" s="12"/>
      <c r="S74" s="12"/>
      <c r="T74" s="12"/>
      <c r="U74" s="12"/>
      <c r="V74" s="12"/>
      <c r="W74" s="12"/>
      <c r="X74" s="12"/>
      <c r="Y74" s="12"/>
    </row>
    <row r="75" spans="10:25" s="7" customFormat="1" ht="15">
      <c r="J75" s="2"/>
      <c r="K75" s="1"/>
      <c r="L75" s="2"/>
      <c r="M75" s="2"/>
      <c r="N75" s="2"/>
      <c r="O75" s="2"/>
      <c r="P75" s="10"/>
      <c r="Q75" s="12"/>
      <c r="R75" s="12"/>
      <c r="S75" s="12"/>
      <c r="T75" s="12"/>
      <c r="U75" s="12"/>
      <c r="V75" s="12"/>
      <c r="W75" s="12"/>
      <c r="X75" s="12"/>
      <c r="Y75" s="12"/>
    </row>
    <row r="76" spans="16:25" s="7" customFormat="1" ht="15">
      <c r="P76" s="10"/>
      <c r="Q76" s="12"/>
      <c r="R76" s="12"/>
      <c r="S76" s="12"/>
      <c r="T76" s="12"/>
      <c r="U76" s="12"/>
      <c r="V76" s="12"/>
      <c r="W76" s="12"/>
      <c r="X76" s="12"/>
      <c r="Y76" s="12"/>
    </row>
    <row r="77" spans="16:25" s="7" customFormat="1" ht="15">
      <c r="P77" s="10"/>
      <c r="Q77" s="12"/>
      <c r="R77" s="12"/>
      <c r="S77" s="12"/>
      <c r="T77" s="12"/>
      <c r="U77" s="12"/>
      <c r="V77" s="12"/>
      <c r="W77" s="12"/>
      <c r="X77" s="12"/>
      <c r="Y77" s="12"/>
    </row>
    <row r="78" spans="16:25" s="7" customFormat="1" ht="15">
      <c r="P78" s="10"/>
      <c r="Q78" s="12"/>
      <c r="R78" s="12"/>
      <c r="S78" s="12"/>
      <c r="T78" s="12"/>
      <c r="U78" s="12"/>
      <c r="V78" s="12"/>
      <c r="W78" s="12"/>
      <c r="X78" s="12"/>
      <c r="Y78" s="12"/>
    </row>
    <row r="79" spans="16:25" s="7" customFormat="1" ht="15">
      <c r="P79" s="10"/>
      <c r="Q79" s="12"/>
      <c r="R79" s="12"/>
      <c r="S79" s="12"/>
      <c r="T79" s="12"/>
      <c r="U79" s="12"/>
      <c r="V79" s="12"/>
      <c r="W79" s="12"/>
      <c r="X79" s="12"/>
      <c r="Y79" s="12"/>
    </row>
    <row r="80" spans="16:25" s="7" customFormat="1" ht="15">
      <c r="P80" s="10"/>
      <c r="Q80" s="12"/>
      <c r="R80" s="12"/>
      <c r="S80" s="12"/>
      <c r="T80" s="12"/>
      <c r="U80" s="12"/>
      <c r="V80" s="12"/>
      <c r="W80" s="12"/>
      <c r="X80" s="12"/>
      <c r="Y80" s="12"/>
    </row>
    <row r="81" spans="16:25" s="7" customFormat="1" ht="15">
      <c r="P81" s="10"/>
      <c r="Q81" s="12"/>
      <c r="R81" s="12"/>
      <c r="S81" s="12"/>
      <c r="T81" s="12"/>
      <c r="U81" s="12"/>
      <c r="V81" s="12"/>
      <c r="W81" s="12"/>
      <c r="X81" s="12"/>
      <c r="Y81" s="12"/>
    </row>
    <row r="82" s="7" customFormat="1" ht="15"/>
    <row r="83" s="7" customFormat="1" ht="15"/>
    <row r="84" s="7" customFormat="1" ht="15">
      <c r="P84" s="6"/>
    </row>
    <row r="85" s="7" customFormat="1" ht="15">
      <c r="P85" s="6"/>
    </row>
    <row r="86" s="7" customFormat="1" ht="15">
      <c r="P86" s="6"/>
    </row>
    <row r="87" s="7" customFormat="1" ht="15">
      <c r="P87" s="6"/>
    </row>
    <row r="88" spans="2:35" s="7" customFormat="1" ht="15">
      <c r="B88" s="2"/>
      <c r="C88" s="2"/>
      <c r="D88" s="2"/>
      <c r="E88" s="2"/>
      <c r="F88" s="2"/>
      <c r="G88" s="2"/>
      <c r="P88" s="6"/>
      <c r="AH88" s="2"/>
      <c r="AI88" s="2"/>
    </row>
    <row r="89" spans="8:31" ht="15">
      <c r="H89" s="7"/>
      <c r="J89" s="7"/>
      <c r="K89" s="7"/>
      <c r="L89" s="7"/>
      <c r="M89" s="7"/>
      <c r="N89" s="7"/>
      <c r="O89" s="7"/>
      <c r="P89" s="1"/>
      <c r="AB89" s="7"/>
      <c r="AC89" s="7"/>
      <c r="AD89" s="7"/>
      <c r="AE89" s="7"/>
    </row>
    <row r="90" spans="10:16" ht="15">
      <c r="J90" s="7"/>
      <c r="K90" s="7"/>
      <c r="L90" s="7"/>
      <c r="M90" s="7"/>
      <c r="N90" s="7"/>
      <c r="O90" s="7"/>
      <c r="P90" s="1"/>
    </row>
    <row r="91" spans="10:16" ht="15">
      <c r="J91" s="7"/>
      <c r="K91" s="7"/>
      <c r="L91" s="7"/>
      <c r="M91" s="7"/>
      <c r="N91" s="7"/>
      <c r="O91" s="7"/>
      <c r="P91" s="1"/>
    </row>
    <row r="92" spans="10:16" ht="15">
      <c r="J92" s="7"/>
      <c r="K92" s="7"/>
      <c r="L92" s="7"/>
      <c r="M92" s="7"/>
      <c r="N92" s="7"/>
      <c r="O92" s="7"/>
      <c r="P92" s="1"/>
    </row>
    <row r="93" spans="10:15" ht="15">
      <c r="J93" s="7"/>
      <c r="K93" s="7"/>
      <c r="L93" s="7"/>
      <c r="M93" s="7"/>
      <c r="N93" s="7"/>
      <c r="O93" s="7"/>
    </row>
    <row r="94" spans="10:15" ht="15">
      <c r="J94" s="7"/>
      <c r="K94" s="7"/>
      <c r="L94" s="7"/>
      <c r="M94" s="7"/>
      <c r="N94" s="7"/>
      <c r="O94" s="7"/>
    </row>
    <row r="95" spans="10:15" ht="15">
      <c r="J95" s="7"/>
      <c r="K95" s="7"/>
      <c r="L95" s="7"/>
      <c r="M95" s="7"/>
      <c r="N95" s="7"/>
      <c r="O95" s="7"/>
    </row>
    <row r="96" spans="10:15" ht="15">
      <c r="J96" s="7"/>
      <c r="K96" s="7"/>
      <c r="L96" s="7"/>
      <c r="M96" s="7"/>
      <c r="N96" s="7"/>
      <c r="O96" s="7"/>
    </row>
    <row r="97" spans="10:15" ht="15">
      <c r="J97" s="7"/>
      <c r="K97" s="7"/>
      <c r="L97" s="7"/>
      <c r="M97" s="7"/>
      <c r="N97" s="7"/>
      <c r="O97" s="7"/>
    </row>
    <row r="98" spans="10:15" ht="15">
      <c r="J98" s="7"/>
      <c r="K98" s="7"/>
      <c r="L98" s="7"/>
      <c r="M98" s="7"/>
      <c r="N98" s="7"/>
      <c r="O98" s="7"/>
    </row>
    <row r="99" spans="10:15" ht="15">
      <c r="J99" s="7"/>
      <c r="K99" s="7"/>
      <c r="L99" s="7"/>
      <c r="M99" s="7"/>
      <c r="N99" s="7"/>
      <c r="O99" s="7"/>
    </row>
    <row r="100" spans="10:15" ht="15">
      <c r="J100" s="7"/>
      <c r="K100" s="7"/>
      <c r="L100" s="7"/>
      <c r="M100" s="7"/>
      <c r="N100" s="7"/>
      <c r="O100" s="7"/>
    </row>
    <row r="101" spans="10:15" ht="15">
      <c r="J101" s="7"/>
      <c r="K101" s="7"/>
      <c r="L101" s="7"/>
      <c r="M101" s="7"/>
      <c r="N101" s="7"/>
      <c r="O101" s="7"/>
    </row>
    <row r="102" spans="10:15" ht="15">
      <c r="J102" s="7"/>
      <c r="K102" s="7"/>
      <c r="L102" s="7"/>
      <c r="M102" s="7"/>
      <c r="N102" s="7"/>
      <c r="O102" s="7"/>
    </row>
    <row r="103" spans="10:15" ht="15">
      <c r="J103" s="7"/>
      <c r="K103" s="7"/>
      <c r="L103" s="7"/>
      <c r="M103" s="7"/>
      <c r="N103" s="7"/>
      <c r="O103" s="7"/>
    </row>
    <row r="104" spans="10:15" ht="15">
      <c r="J104" s="7"/>
      <c r="K104" s="7"/>
      <c r="L104" s="7"/>
      <c r="M104" s="7"/>
      <c r="N104" s="7"/>
      <c r="O104" s="7"/>
    </row>
    <row r="105" spans="10:15" ht="15">
      <c r="J105" s="7"/>
      <c r="K105" s="7"/>
      <c r="L105" s="7"/>
      <c r="M105" s="7"/>
      <c r="N105" s="7"/>
      <c r="O105" s="7"/>
    </row>
    <row r="106" spans="10:15" ht="15">
      <c r="J106" s="7"/>
      <c r="K106" s="7"/>
      <c r="L106" s="7"/>
      <c r="M106" s="7"/>
      <c r="N106" s="7"/>
      <c r="O106" s="7"/>
    </row>
    <row r="107" spans="10:15" ht="15">
      <c r="J107" s="7"/>
      <c r="K107" s="7"/>
      <c r="L107" s="7"/>
      <c r="M107" s="7"/>
      <c r="N107" s="7"/>
      <c r="O107" s="7"/>
    </row>
    <row r="108" spans="10:15" ht="15">
      <c r="J108" s="7"/>
      <c r="K108" s="7"/>
      <c r="L108" s="7"/>
      <c r="M108" s="7"/>
      <c r="N108" s="7"/>
      <c r="O108" s="7"/>
    </row>
    <row r="109" spans="10:15" ht="15">
      <c r="J109" s="7"/>
      <c r="K109" s="7"/>
      <c r="L109" s="7"/>
      <c r="M109" s="7"/>
      <c r="N109" s="7"/>
      <c r="O109" s="7"/>
    </row>
    <row r="110" spans="10:15" ht="15">
      <c r="J110" s="7"/>
      <c r="K110" s="7"/>
      <c r="L110" s="7"/>
      <c r="M110" s="7"/>
      <c r="N110" s="7"/>
      <c r="O110" s="7"/>
    </row>
    <row r="111" spans="10:15" ht="15">
      <c r="J111" s="7"/>
      <c r="K111" s="7"/>
      <c r="L111" s="7"/>
      <c r="M111" s="7"/>
      <c r="N111" s="7"/>
      <c r="O111" s="7"/>
    </row>
    <row r="112" spans="10:15" ht="15">
      <c r="J112" s="7"/>
      <c r="K112" s="7"/>
      <c r="L112" s="7"/>
      <c r="M112" s="7"/>
      <c r="N112" s="7"/>
      <c r="O112" s="7"/>
    </row>
    <row r="113" spans="10:15" ht="15">
      <c r="J113" s="7"/>
      <c r="K113" s="7"/>
      <c r="L113" s="7"/>
      <c r="M113" s="7"/>
      <c r="N113" s="7"/>
      <c r="O113" s="7"/>
    </row>
    <row r="135" spans="10:14" ht="15">
      <c r="J135" s="4"/>
      <c r="K135" s="4"/>
      <c r="L135" s="4"/>
      <c r="M135" s="4"/>
      <c r="N135" s="4"/>
    </row>
    <row r="137" ht="15">
      <c r="M137" s="14"/>
    </row>
    <row r="138" ht="15">
      <c r="M138" s="14"/>
    </row>
    <row r="139" ht="15">
      <c r="M139" s="14"/>
    </row>
    <row r="140" ht="15">
      <c r="M140" s="14"/>
    </row>
    <row r="141" ht="15">
      <c r="M141" s="14"/>
    </row>
    <row r="142" ht="15">
      <c r="M142" s="14"/>
    </row>
    <row r="143" ht="15">
      <c r="M143" s="14"/>
    </row>
  </sheetData>
  <mergeCells count="35">
    <mergeCell ref="H2:I37"/>
    <mergeCell ref="J27:O37"/>
    <mergeCell ref="B32:C32"/>
    <mergeCell ref="B2:G2"/>
    <mergeCell ref="A16:G16"/>
    <mergeCell ref="A2:A15"/>
    <mergeCell ref="A31:A37"/>
    <mergeCell ref="B31:C31"/>
    <mergeCell ref="B36:C37"/>
    <mergeCell ref="AK13:AQ13"/>
    <mergeCell ref="AK2:AQ2"/>
    <mergeCell ref="AF2:AI2"/>
    <mergeCell ref="AB17:AG17"/>
    <mergeCell ref="AE2:AE3"/>
    <mergeCell ref="Z2:AD2"/>
    <mergeCell ref="AB18:AG18"/>
    <mergeCell ref="AS13:AY13"/>
    <mergeCell ref="D31:G37"/>
    <mergeCell ref="B14:G15"/>
    <mergeCell ref="Y2:Y37"/>
    <mergeCell ref="Z17:AA37"/>
    <mergeCell ref="AB34:AG37"/>
    <mergeCell ref="AB33:AD33"/>
    <mergeCell ref="AE33:AG33"/>
    <mergeCell ref="AS2:AY2"/>
    <mergeCell ref="AS24:AY24"/>
    <mergeCell ref="AH17:AI37"/>
    <mergeCell ref="AJ2:AJ37"/>
    <mergeCell ref="AK34:AY37"/>
    <mergeCell ref="AR2:AR33"/>
    <mergeCell ref="AK23:AQ23"/>
    <mergeCell ref="AK12:AQ12"/>
    <mergeCell ref="AS23:AY23"/>
    <mergeCell ref="AS12:AY12"/>
    <mergeCell ref="AK24:AQ24"/>
  </mergeCells>
  <printOptions/>
  <pageMargins left="0.43" right="0.2" top="0.94" bottom="0.34" header="0.21" footer="0.23"/>
  <pageSetup horizontalDpi="600" verticalDpi="600" orientation="landscape" scale="70" r:id="rId2"/>
  <headerFooter alignWithMargins="0">
    <oddHeader>&amp;C&amp;"Palatino Linotype,Bold"&amp;16NOMCVB &amp;"Palatino Linotype,Regular"&amp;14
&amp;"Palatino Linotype,Bold"&amp;16December Convention Dashboard
As of January 5, 2009</oddHeader>
    <oddFooter>&amp;LDue to Hurricane Katrina on August 29th, 2005 - the 2005 reports were last run as of July 31, 2005
&amp;CIf questions or comments contact Jeff Anding 566-5041&amp;R&amp;G</oddFooter>
  </headerFooter>
  <colBreaks count="3" manualBreakCount="3">
    <brk id="24" min="1" max="36" man="1"/>
    <brk id="35" min="1" max="36" man="1"/>
    <brk id="51" max="31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2:G18"/>
  <sheetViews>
    <sheetView workbookViewId="0" topLeftCell="A1">
      <selection activeCell="B46" sqref="B46"/>
    </sheetView>
  </sheetViews>
  <sheetFormatPr defaultColWidth="9.140625" defaultRowHeight="12.75"/>
  <sheetData>
    <row r="12" spans="3:7" ht="12.75">
      <c r="C12" s="19">
        <v>2</v>
      </c>
      <c r="D12" s="19">
        <v>3</v>
      </c>
      <c r="E12" s="19">
        <v>1</v>
      </c>
      <c r="F12" s="19">
        <v>1</v>
      </c>
      <c r="G12" s="19">
        <v>1</v>
      </c>
    </row>
    <row r="13" spans="3:7" ht="12.75">
      <c r="C13" s="20">
        <v>5</v>
      </c>
      <c r="D13" s="20">
        <v>9</v>
      </c>
      <c r="E13" s="20">
        <v>8</v>
      </c>
      <c r="F13" s="20">
        <v>7</v>
      </c>
      <c r="G13" s="20">
        <v>5</v>
      </c>
    </row>
    <row r="14" spans="3:7" ht="12.75">
      <c r="C14" s="20">
        <v>12</v>
      </c>
      <c r="D14" s="20">
        <v>9</v>
      </c>
      <c r="E14" s="20">
        <v>6</v>
      </c>
      <c r="F14" s="20">
        <v>5</v>
      </c>
      <c r="G14" s="20">
        <v>7</v>
      </c>
    </row>
    <row r="15" spans="3:7" ht="12.75">
      <c r="C15" s="20">
        <v>13</v>
      </c>
      <c r="D15" s="20">
        <v>10</v>
      </c>
      <c r="E15" s="20">
        <v>6</v>
      </c>
      <c r="F15" s="20">
        <v>5</v>
      </c>
      <c r="G15" s="20"/>
    </row>
    <row r="16" spans="3:7" ht="12.75">
      <c r="C16" s="20">
        <v>15</v>
      </c>
      <c r="D16" s="20">
        <v>9</v>
      </c>
      <c r="E16" s="20">
        <v>11</v>
      </c>
      <c r="F16" s="20">
        <v>5</v>
      </c>
      <c r="G16" s="20">
        <v>4</v>
      </c>
    </row>
    <row r="17" spans="3:7" ht="12.75">
      <c r="C17" s="20">
        <v>47</v>
      </c>
      <c r="D17" s="20">
        <v>28</v>
      </c>
      <c r="E17" s="20">
        <v>8</v>
      </c>
      <c r="F17" s="20">
        <v>6</v>
      </c>
      <c r="G17" s="20">
        <v>10</v>
      </c>
    </row>
    <row r="18" spans="3:7" ht="12.75">
      <c r="C18" s="20">
        <v>372</v>
      </c>
      <c r="D18" s="20">
        <v>56</v>
      </c>
      <c r="E18" s="20">
        <v>17</v>
      </c>
      <c r="F18" s="20"/>
      <c r="G18" s="20">
        <v>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NOMCVB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nomcvb</dc:creator>
  <cp:keywords/>
  <dc:description/>
  <cp:lastModifiedBy>nomcvb</cp:lastModifiedBy>
  <cp:lastPrinted>2009-01-12T19:07:02Z</cp:lastPrinted>
  <dcterms:created xsi:type="dcterms:W3CDTF">2007-11-13T21:59:37Z</dcterms:created>
  <dcterms:modified xsi:type="dcterms:W3CDTF">2009-01-12T19:41:53Z</dcterms:modified>
  <cp:category/>
  <cp:version/>
  <cp:contentType/>
  <cp:contentStatus/>
</cp:coreProperties>
</file>