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16" windowWidth="8745" windowHeight="11640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Print_Area" localSheetId="0">'Sheet1'!$A$2:$BU$41</definedName>
  </definedNames>
  <calcPr fullCalcOnLoad="1"/>
</workbook>
</file>

<file path=xl/sharedStrings.xml><?xml version="1.0" encoding="utf-8"?>
<sst xmlns="http://schemas.openxmlformats.org/spreadsheetml/2006/main" count="134" uniqueCount="69">
  <si>
    <t>Tentative Room 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</si>
  <si>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</si>
  <si>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</si>
  <si>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</si>
  <si>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</si>
  <si>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</si>
  <si>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</si>
  <si>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</si>
  <si>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</si>
  <si>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</si>
  <si>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</si>
  <si>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</si>
  <si>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</si>
  <si>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</si>
  <si>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Peak Rooms</t>
  </si>
  <si>
    <t>&gt;10,000</t>
  </si>
  <si>
    <t>5001 - 10,000</t>
  </si>
  <si>
    <t>2501 - 5000</t>
  </si>
  <si>
    <t>1501 - 2500</t>
  </si>
  <si>
    <t>1001 - 1500</t>
  </si>
  <si>
    <t>501 - 1000</t>
  </si>
  <si>
    <t>0 - 500</t>
  </si>
  <si>
    <t>Totals</t>
  </si>
  <si>
    <t>Year</t>
  </si>
  <si>
    <t>Cxld Room Nights from  Katrina</t>
  </si>
  <si>
    <t>2008 Def RN**</t>
  </si>
  <si>
    <t>2009 Def RN**</t>
  </si>
  <si>
    <t>40 - 50%</t>
  </si>
  <si>
    <t>&lt; 40%</t>
  </si>
  <si>
    <t>Occupancy Key</t>
  </si>
  <si>
    <t>DEFINITE ROOM NIGHTS</t>
  </si>
  <si>
    <t>Years Out</t>
  </si>
  <si>
    <t>Pre-Katrina</t>
  </si>
  <si>
    <t>Post Katrina</t>
  </si>
  <si>
    <t>TENTATIVE ROOM NIGHTS</t>
  </si>
  <si>
    <t>Room Night Variance</t>
  </si>
  <si>
    <t>Percentage Variance</t>
  </si>
  <si>
    <t>OVERVIEW STATISTICS</t>
  </si>
  <si>
    <t>MORIAL CONVENTION CENTER OCCUPANCY</t>
  </si>
  <si>
    <t>PRE-KATRINA AND CURRENT PACE REPORT</t>
  </si>
  <si>
    <t>CVB DEFINITE ROOM NIGHTS BY MONTH</t>
  </si>
  <si>
    <t>CVB TENTATIVE ROOM NIGHTS BY MONTH</t>
  </si>
  <si>
    <t>ROOM NIGHTS FOR CVB DEFINITE BOOKINGS BY YEAR</t>
  </si>
  <si>
    <t>ATTENDANCE FOR CVB DEFINITE BOOKINGS BY YEAR</t>
  </si>
  <si>
    <t>CVB DEFINITE BOOKINGS BY PEAK AND YEAR</t>
  </si>
  <si>
    <t>CVB TENTATIVE BOOKINGS BY PEAK AND YEAR</t>
  </si>
  <si>
    <t>ROOM NIGHTS FOR CVB TENTATIVES BY YEAR</t>
  </si>
  <si>
    <t>Avg. Monthly Definites 2002 - 2004</t>
  </si>
  <si>
    <t>ATTENDANCE FOR TENTATIVE BOOKINGS BY YEAR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</si>
  <si>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</si>
  <si>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</si>
  <si>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</si>
  <si>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</si>
  <si>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</si>
  <si>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</si>
  <si>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</si>
  <si>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</si>
  <si>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</si>
  <si>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</si>
  <si>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</si>
  <si>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 xml:space="preserve"> 50% &amp; Up</t>
  </si>
  <si>
    <t>2008  - 2010 CVB DEFINITE COMPARISON</t>
  </si>
  <si>
    <t>08 - '09 Chg</t>
  </si>
  <si>
    <t>2010 Def RN**</t>
  </si>
  <si>
    <t>09- '10 Chg</t>
  </si>
  <si>
    <t xml:space="preserve">Totals for strata may differ slightly from pace totals due to the nature of the calendar system used in calculating each data set. </t>
  </si>
  <si>
    <t>CVB Def Room Nights as of 07/31/05</t>
  </si>
  <si>
    <t>CVB Def Room Nights as of 09/30/09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</si>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</sst>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9"/>
      <name val="Arial"/>
      <family val="2"/>
    </font>
    <font>
      <b/>
      <sz val="11.5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.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sz val="9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 style="thin"/>
      <right style="medium"/>
      <top style="thin">
        <color indexed="22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 style="thin"/>
      <top style="medium"/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25" borderId="12" xfId="0" applyFont="1" applyFill="1" applyBorder="1" applyAlignment="1">
      <alignment/>
    </xf>
    <xf numFmtId="0" fontId="0" fillId="26" borderId="12" xfId="0" applyFont="1" applyFill="1" applyBorder="1" applyAlignment="1">
      <alignment/>
    </xf>
    <xf numFmtId="164" fontId="0" fillId="0" borderId="0" xfId="42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" fontId="23" fillId="0" borderId="17" xfId="42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1" fontId="23" fillId="0" borderId="21" xfId="42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3" fontId="24" fillId="0" borderId="26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0" fontId="26" fillId="0" borderId="32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3" fontId="24" fillId="0" borderId="34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3" fontId="0" fillId="0" borderId="12" xfId="42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14" fontId="23" fillId="0" borderId="12" xfId="0" applyNumberFormat="1" applyFont="1" applyFill="1" applyBorder="1" applyAlignment="1">
      <alignment horizontal="center"/>
    </xf>
    <xf numFmtId="1" fontId="23" fillId="0" borderId="12" xfId="0" applyNumberFormat="1" applyFont="1" applyFill="1" applyBorder="1" applyAlignment="1">
      <alignment horizontal="center"/>
    </xf>
    <xf numFmtId="3" fontId="0" fillId="0" borderId="38" xfId="42" applyNumberFormat="1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3" fontId="0" fillId="0" borderId="40" xfId="42" applyNumberFormat="1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3" fontId="24" fillId="0" borderId="41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25" fillId="0" borderId="43" xfId="0" applyNumberFormat="1" applyFont="1" applyFill="1" applyBorder="1" applyAlignment="1">
      <alignment horizontal="center"/>
    </xf>
    <xf numFmtId="3" fontId="0" fillId="0" borderId="44" xfId="0" applyNumberFormat="1" applyFont="1" applyFill="1" applyBorder="1" applyAlignment="1">
      <alignment horizontal="center"/>
    </xf>
    <xf numFmtId="3" fontId="0" fillId="0" borderId="45" xfId="0" applyNumberFormat="1" applyFont="1" applyFill="1" applyBorder="1" applyAlignment="1">
      <alignment horizontal="center"/>
    </xf>
    <xf numFmtId="3" fontId="0" fillId="0" borderId="43" xfId="0" applyNumberFormat="1" applyFont="1" applyFill="1" applyBorder="1" applyAlignment="1">
      <alignment horizontal="center"/>
    </xf>
    <xf numFmtId="3" fontId="0" fillId="0" borderId="46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3" fontId="24" fillId="0" borderId="47" xfId="0" applyNumberFormat="1" applyFont="1" applyFill="1" applyBorder="1" applyAlignment="1">
      <alignment horizontal="center"/>
    </xf>
    <xf numFmtId="3" fontId="0" fillId="0" borderId="48" xfId="0" applyNumberFormat="1" applyFont="1" applyFill="1" applyBorder="1" applyAlignment="1">
      <alignment horizontal="center"/>
    </xf>
    <xf numFmtId="3" fontId="0" fillId="0" borderId="49" xfId="0" applyNumberFormat="1" applyFont="1" applyFill="1" applyBorder="1" applyAlignment="1">
      <alignment horizontal="center"/>
    </xf>
    <xf numFmtId="3" fontId="25" fillId="0" borderId="49" xfId="0" applyNumberFormat="1" applyFont="1" applyFill="1" applyBorder="1" applyAlignment="1">
      <alignment horizontal="center"/>
    </xf>
    <xf numFmtId="3" fontId="0" fillId="0" borderId="48" xfId="0" applyNumberFormat="1" applyFont="1" applyFill="1" applyBorder="1" applyAlignment="1" applyProtection="1">
      <alignment horizontal="center"/>
      <protection/>
    </xf>
    <xf numFmtId="3" fontId="0" fillId="0" borderId="50" xfId="0" applyNumberFormat="1" applyFont="1" applyFill="1" applyBorder="1" applyAlignment="1" applyProtection="1">
      <alignment horizontal="center"/>
      <protection/>
    </xf>
    <xf numFmtId="3" fontId="0" fillId="0" borderId="51" xfId="0" applyNumberFormat="1" applyFont="1" applyFill="1" applyBorder="1" applyAlignment="1" applyProtection="1">
      <alignment horizontal="center"/>
      <protection/>
    </xf>
    <xf numFmtId="2" fontId="26" fillId="0" borderId="24" xfId="0" applyNumberFormat="1" applyFont="1" applyFill="1" applyBorder="1" applyAlignment="1">
      <alignment vertical="center"/>
    </xf>
    <xf numFmtId="2" fontId="26" fillId="0" borderId="11" xfId="0" applyNumberFormat="1" applyFont="1" applyFill="1" applyBorder="1" applyAlignment="1">
      <alignment vertical="center"/>
    </xf>
    <xf numFmtId="2" fontId="26" fillId="0" borderId="25" xfId="0" applyNumberFormat="1" applyFont="1" applyFill="1" applyBorder="1" applyAlignment="1">
      <alignment vertical="center"/>
    </xf>
    <xf numFmtId="2" fontId="26" fillId="0" borderId="32" xfId="0" applyNumberFormat="1" applyFont="1" applyFill="1" applyBorder="1" applyAlignment="1">
      <alignment vertical="center"/>
    </xf>
    <xf numFmtId="2" fontId="26" fillId="0" borderId="10" xfId="0" applyNumberFormat="1" applyFont="1" applyFill="1" applyBorder="1" applyAlignment="1">
      <alignment vertical="center"/>
    </xf>
    <xf numFmtId="2" fontId="26" fillId="0" borderId="33" xfId="0" applyNumberFormat="1" applyFont="1" applyFill="1" applyBorder="1" applyAlignment="1">
      <alignment vertical="center"/>
    </xf>
    <xf numFmtId="0" fontId="24" fillId="0" borderId="52" xfId="0" applyFont="1" applyFill="1" applyBorder="1" applyAlignment="1">
      <alignment horizontal="center" vertical="center"/>
    </xf>
    <xf numFmtId="1" fontId="24" fillId="0" borderId="53" xfId="0" applyNumberFormat="1" applyFont="1" applyFill="1" applyBorder="1" applyAlignment="1">
      <alignment horizontal="center" vertical="center"/>
    </xf>
    <xf numFmtId="1" fontId="24" fillId="0" borderId="54" xfId="0" applyNumberFormat="1" applyFont="1" applyFill="1" applyBorder="1" applyAlignment="1">
      <alignment horizontal="center" vertical="center"/>
    </xf>
    <xf numFmtId="0" fontId="24" fillId="0" borderId="53" xfId="0" applyFont="1" applyFill="1" applyBorder="1" applyAlignment="1" quotePrefix="1">
      <alignment horizontal="center" vertical="center"/>
    </xf>
    <xf numFmtId="0" fontId="24" fillId="0" borderId="55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3" fontId="24" fillId="0" borderId="34" xfId="0" applyNumberFormat="1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166" fontId="0" fillId="4" borderId="35" xfId="0" applyNumberFormat="1" applyFont="1" applyFill="1" applyBorder="1" applyAlignment="1">
      <alignment horizontal="center" vertical="center"/>
    </xf>
    <xf numFmtId="166" fontId="0" fillId="0" borderId="56" xfId="0" applyNumberFormat="1" applyFont="1" applyFill="1" applyBorder="1" applyAlignment="1">
      <alignment horizontal="center" vertical="center"/>
    </xf>
    <xf numFmtId="166" fontId="0" fillId="0" borderId="35" xfId="0" applyNumberFormat="1" applyFont="1" applyFill="1" applyBorder="1" applyAlignment="1">
      <alignment horizontal="center" vertical="center"/>
    </xf>
    <xf numFmtId="166" fontId="0" fillId="4" borderId="56" xfId="0" applyNumberFormat="1" applyFont="1" applyFill="1" applyBorder="1" applyAlignment="1">
      <alignment horizontal="center" vertical="center"/>
    </xf>
    <xf numFmtId="3" fontId="24" fillId="0" borderId="41" xfId="0" applyNumberFormat="1" applyFont="1" applyFill="1" applyBorder="1" applyAlignment="1">
      <alignment horizontal="center" vertical="center"/>
    </xf>
    <xf numFmtId="3" fontId="0" fillId="0" borderId="42" xfId="0" applyNumberFormat="1" applyFont="1" applyFill="1" applyBorder="1" applyAlignment="1">
      <alignment horizontal="center" vertical="center"/>
    </xf>
    <xf numFmtId="3" fontId="0" fillId="0" borderId="57" xfId="0" applyNumberFormat="1" applyFont="1" applyFill="1" applyBorder="1" applyAlignment="1">
      <alignment horizontal="center" vertical="center"/>
    </xf>
    <xf numFmtId="166" fontId="0" fillId="4" borderId="42" xfId="0" applyNumberFormat="1" applyFont="1" applyFill="1" applyBorder="1" applyAlignment="1">
      <alignment horizontal="center" vertical="center"/>
    </xf>
    <xf numFmtId="166" fontId="0" fillId="0" borderId="58" xfId="0" applyNumberFormat="1" applyFont="1" applyFill="1" applyBorder="1" applyAlignment="1">
      <alignment horizontal="center" vertical="center"/>
    </xf>
    <xf numFmtId="3" fontId="24" fillId="0" borderId="59" xfId="0" applyNumberFormat="1" applyFont="1" applyFill="1" applyBorder="1" applyAlignment="1">
      <alignment horizontal="center" vertical="center"/>
    </xf>
    <xf numFmtId="3" fontId="0" fillId="0" borderId="48" xfId="0" applyNumberFormat="1" applyFont="1" applyFill="1" applyBorder="1" applyAlignment="1">
      <alignment horizontal="center" vertical="center"/>
    </xf>
    <xf numFmtId="166" fontId="0" fillId="4" borderId="49" xfId="0" applyNumberFormat="1" applyFont="1" applyFill="1" applyBorder="1" applyAlignment="1">
      <alignment horizontal="center" vertical="center"/>
    </xf>
    <xf numFmtId="166" fontId="0" fillId="0" borderId="60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/>
    </xf>
    <xf numFmtId="3" fontId="24" fillId="0" borderId="12" xfId="0" applyNumberFormat="1" applyFont="1" applyFill="1" applyBorder="1" applyAlignment="1">
      <alignment horizontal="center" vertical="center" wrapText="1"/>
    </xf>
    <xf numFmtId="37" fontId="0" fillId="0" borderId="12" xfId="42" applyNumberFormat="1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" fontId="0" fillId="0" borderId="62" xfId="0" applyNumberFormat="1" applyFont="1" applyFill="1" applyBorder="1" applyAlignment="1">
      <alignment horizontal="center"/>
    </xf>
    <xf numFmtId="3" fontId="0" fillId="0" borderId="63" xfId="0" applyNumberFormat="1" applyFont="1" applyFill="1" applyBorder="1" applyAlignment="1">
      <alignment horizontal="center"/>
    </xf>
    <xf numFmtId="3" fontId="0" fillId="0" borderId="64" xfId="0" applyNumberFormat="1" applyFont="1" applyFill="1" applyBorder="1" applyAlignment="1">
      <alignment horizontal="center"/>
    </xf>
    <xf numFmtId="0" fontId="24" fillId="0" borderId="6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" fontId="24" fillId="0" borderId="12" xfId="0" applyNumberFormat="1" applyFont="1" applyFill="1" applyBorder="1" applyAlignment="1">
      <alignment horizontal="center" vertical="center"/>
    </xf>
    <xf numFmtId="166" fontId="0" fillId="27" borderId="12" xfId="0" applyNumberFormat="1" applyFont="1" applyFill="1" applyBorder="1" applyAlignment="1">
      <alignment horizontal="center"/>
    </xf>
    <xf numFmtId="166" fontId="0" fillId="25" borderId="12" xfId="0" applyNumberFormat="1" applyFont="1" applyFill="1" applyBorder="1" applyAlignment="1">
      <alignment horizontal="center"/>
    </xf>
    <xf numFmtId="0" fontId="23" fillId="0" borderId="6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/>
    </xf>
    <xf numFmtId="0" fontId="26" fillId="0" borderId="65" xfId="0" applyFont="1" applyFill="1" applyBorder="1" applyAlignment="1">
      <alignment horizontal="center"/>
    </xf>
    <xf numFmtId="0" fontId="26" fillId="0" borderId="6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6" fillId="0" borderId="69" xfId="0" applyFont="1" applyFill="1" applyBorder="1" applyAlignment="1">
      <alignment horizontal="center"/>
    </xf>
    <xf numFmtId="0" fontId="26" fillId="0" borderId="70" xfId="0" applyFont="1" applyFill="1" applyBorder="1" applyAlignment="1">
      <alignment horizontal="center"/>
    </xf>
    <xf numFmtId="0" fontId="26" fillId="0" borderId="7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3" fillId="0" borderId="72" xfId="0" applyFont="1" applyFill="1" applyBorder="1" applyAlignment="1">
      <alignment horizontal="center"/>
    </xf>
    <xf numFmtId="0" fontId="23" fillId="0" borderId="73" xfId="0" applyFont="1" applyFill="1" applyBorder="1" applyAlignment="1">
      <alignment horizontal="center"/>
    </xf>
    <xf numFmtId="0" fontId="23" fillId="0" borderId="74" xfId="0" applyFont="1" applyFill="1" applyBorder="1" applyAlignment="1">
      <alignment horizontal="center"/>
    </xf>
    <xf numFmtId="3" fontId="24" fillId="0" borderId="75" xfId="0" applyNumberFormat="1" applyFont="1" applyFill="1" applyBorder="1" applyAlignment="1">
      <alignment horizontal="center" vertical="center"/>
    </xf>
    <xf numFmtId="3" fontId="24" fillId="0" borderId="76" xfId="0" applyNumberFormat="1" applyFont="1" applyFill="1" applyBorder="1" applyAlignment="1">
      <alignment horizontal="center" vertical="center"/>
    </xf>
    <xf numFmtId="3" fontId="24" fillId="0" borderId="77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/>
    </xf>
    <xf numFmtId="0" fontId="27" fillId="0" borderId="53" xfId="0" applyFont="1" applyFill="1" applyBorder="1" applyAlignment="1">
      <alignment horizontal="center" vertical="center" wrapText="1"/>
    </xf>
    <xf numFmtId="0" fontId="27" fillId="0" borderId="78" xfId="0" applyFont="1" applyFill="1" applyBorder="1" applyAlignment="1">
      <alignment horizontal="center" vertical="center" wrapText="1"/>
    </xf>
    <xf numFmtId="0" fontId="23" fillId="0" borderId="79" xfId="0" applyFont="1" applyFill="1" applyBorder="1" applyAlignment="1">
      <alignment horizontal="center"/>
    </xf>
    <xf numFmtId="0" fontId="23" fillId="0" borderId="8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2009 Definite Bookings by Meeting Starting Date</a:t>
            </a:r>
          </a:p>
        </c:rich>
      </c:tx>
      <c:layout>
        <c:manualLayout>
          <c:xMode val="factor"/>
          <c:yMode val="factor"/>
          <c:x val="0.098"/>
          <c:y val="-0.00575"/>
        </c:manualLayout>
      </c:layout>
      <c:spPr>
        <a:noFill/>
        <a:ln>
          <a:noFill/>
        </a:ln>
      </c:spPr>
    </c:title>
    <c:view3D>
      <c:rotX val="16"/>
      <c:rotY val="21"/>
      <c:depthPercent val="100"/>
      <c:rAngAx val="1"/>
    </c:view3D>
    <c:plotArea>
      <c:layout>
        <c:manualLayout>
          <c:xMode val="edge"/>
          <c:yMode val="edge"/>
          <c:x val="0.0555"/>
          <c:y val="0.16"/>
          <c:w val="0.94375"/>
          <c:h val="0.84025"/>
        </c:manualLayout>
      </c:layout>
      <c:bar3DChart>
        <c:barDir val="bar"/>
        <c:grouping val="clustered"/>
        <c:varyColors val="1"/>
        <c:ser>
          <c:idx val="0"/>
          <c:order val="0"/>
          <c:tx>
            <c:strRef>
              <c:f>'[2]Sheet3'!$B$3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'[2]Sheet3'!$B$4:$B$14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'[2]Sheet3'!$C$4:$C$14</c:f>
              <c:numCache>
                <c:ptCount val="11"/>
                <c:pt idx="0">
                  <c:v>62270</c:v>
                </c:pt>
                <c:pt idx="1">
                  <c:v>161991</c:v>
                </c:pt>
                <c:pt idx="2">
                  <c:v>114134</c:v>
                </c:pt>
                <c:pt idx="3">
                  <c:v>193640</c:v>
                </c:pt>
                <c:pt idx="4">
                  <c:v>289630</c:v>
                </c:pt>
                <c:pt idx="5">
                  <c:v>76986</c:v>
                </c:pt>
                <c:pt idx="6">
                  <c:v>89642</c:v>
                </c:pt>
                <c:pt idx="7">
                  <c:v>59300</c:v>
                </c:pt>
                <c:pt idx="8">
                  <c:v>116214</c:v>
                </c:pt>
                <c:pt idx="9">
                  <c:v>29530</c:v>
                </c:pt>
                <c:pt idx="10">
                  <c:v>39780</c:v>
                </c:pt>
              </c:numCache>
            </c:numRef>
          </c:val>
          <c:shape val="box"/>
        </c:ser>
        <c:gapWidth val="80"/>
        <c:shape val="box"/>
        <c:axId val="55216666"/>
        <c:axId val="27187947"/>
      </c:bar3DChart>
      <c:catAx>
        <c:axId val="55216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187947"/>
        <c:crosses val="autoZero"/>
        <c:auto val="1"/>
        <c:lblOffset val="100"/>
        <c:noMultiLvlLbl val="0"/>
      </c:catAx>
      <c:valAx>
        <c:axId val="2718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Room Nights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1666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0.05875</cdr:x>
      <cdr:y>0.916</cdr:y>
    </cdr:from>
    <cdr:to>
      <cdr:x>0.405</cdr:x>
      <cdr:y>0.95125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7705725"/>
          <a:ext cx="3629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Source: NOMCVB September 30, 2009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409575</xdr:colOff>
      <xdr:row>18</xdr:row>
      <xdr:rowOff>28575</xdr:rowOff>
    </xdr:from>
    <xdr:to>
      <xdr:col>65</xdr:col>
      <xdr:colOff>466725</xdr:colOff>
      <xdr:row>18</xdr:row>
      <xdr:rowOff>295275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38576250" y="4362450"/>
          <a:ext cx="2933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5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Super Bowl = 146,704 Room Nights</a:t>
          </a:r>
          <a:r>
            <a:rPr lang="en-US" cap="none" sz="11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&gt;</a:t>
          </a:r>
        </a:p>
      </xdr:txBody>
    </xdr:sp>
    <xdr:clientData/>
  </xdr:twoCellAnchor>
  <xdr:twoCellAnchor>
    <xdr:from>
      <xdr:col>53</xdr:col>
      <xdr:colOff>142875</xdr:colOff>
      <xdr:row>1</xdr:row>
      <xdr:rowOff>180975</xdr:rowOff>
    </xdr:from>
    <xdr:to>
      <xdr:col>72</xdr:col>
      <xdr:colOff>276225</xdr:colOff>
      <xdr:row>36</xdr:row>
      <xdr:rowOff>114300</xdr:rowOff>
    </xdr:to>
    <xdr:graphicFrame>
      <xdr:nvGraphicFramePr>
        <xdr:cNvPr id="2" name="Chart 11"/>
        <xdr:cNvGraphicFramePr/>
      </xdr:nvGraphicFramePr>
      <xdr:xfrm>
        <a:off x="35109150" y="314325"/>
        <a:ext cx="10477500" cy="842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nomcvb\LOCALS~1\Temp\XPgrpwise\Gross%20Room%20Nights%20Booked%20in%202009%20for%20Future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NVSALES\JANDING\2009%202009\EXCEL%20DOCUMENTS\jan%20-%20sept%202009%20defs%201009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 1 09"/>
      <sheetName val="Mar 1 09"/>
      <sheetName val="Apr 1 09"/>
      <sheetName val="May 1 09"/>
      <sheetName val="Jun 1 09"/>
      <sheetName val="JUL 1 2008"/>
      <sheetName val="Aug 1 09"/>
      <sheetName val="Sept 1, 2009"/>
      <sheetName val="Sheet1"/>
    </sheetNames>
    <sheetDataSet>
      <sheetData sheetId="8">
        <row r="11">
          <cell r="C11">
            <v>2009</v>
          </cell>
          <cell r="D11">
            <v>2010</v>
          </cell>
          <cell r="E11">
            <v>2011</v>
          </cell>
          <cell r="F11">
            <v>2012</v>
          </cell>
          <cell r="G11">
            <v>2013</v>
          </cell>
          <cell r="H11">
            <v>2014</v>
          </cell>
          <cell r="I11">
            <v>2015</v>
          </cell>
          <cell r="J11">
            <v>2016</v>
          </cell>
          <cell r="K11">
            <v>2017</v>
          </cell>
          <cell r="L11">
            <v>2019</v>
          </cell>
          <cell r="M11">
            <v>2020</v>
          </cell>
        </row>
        <row r="17">
          <cell r="C17">
            <v>58684</v>
          </cell>
          <cell r="D17">
            <v>141984</v>
          </cell>
          <cell r="E17">
            <v>108189</v>
          </cell>
          <cell r="F17">
            <v>170483</v>
          </cell>
          <cell r="G17">
            <v>289630</v>
          </cell>
          <cell r="H17">
            <v>54349</v>
          </cell>
          <cell r="I17">
            <v>89642</v>
          </cell>
          <cell r="J17">
            <v>59300</v>
          </cell>
          <cell r="K17">
            <v>89499</v>
          </cell>
          <cell r="L17">
            <v>29530</v>
          </cell>
          <cell r="M17">
            <v>39780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1"/>
      <sheetName val="Sheet2"/>
      <sheetName val="Chart1"/>
      <sheetName val="Sheet3"/>
    </sheetNames>
    <sheetDataSet>
      <sheetData sheetId="4">
        <row r="4">
          <cell r="B4" t="str">
            <v>2009</v>
          </cell>
          <cell r="C4">
            <v>62270</v>
          </cell>
        </row>
        <row r="5">
          <cell r="B5" t="str">
            <v>2010</v>
          </cell>
          <cell r="C5">
            <v>161991</v>
          </cell>
        </row>
        <row r="6">
          <cell r="B6" t="str">
            <v>2011</v>
          </cell>
          <cell r="C6">
            <v>114134</v>
          </cell>
        </row>
        <row r="7">
          <cell r="B7" t="str">
            <v>2012</v>
          </cell>
          <cell r="C7">
            <v>193640</v>
          </cell>
        </row>
        <row r="8">
          <cell r="B8" t="str">
            <v>2013</v>
          </cell>
          <cell r="C8">
            <v>289630</v>
          </cell>
        </row>
        <row r="9">
          <cell r="B9" t="str">
            <v>2014</v>
          </cell>
          <cell r="C9">
            <v>76986</v>
          </cell>
        </row>
        <row r="10">
          <cell r="B10" t="str">
            <v>2015</v>
          </cell>
          <cell r="C10">
            <v>89642</v>
          </cell>
        </row>
        <row r="11">
          <cell r="B11" t="str">
            <v>2016</v>
          </cell>
          <cell r="C11">
            <v>59300</v>
          </cell>
        </row>
        <row r="12">
          <cell r="B12" t="str">
            <v>2017</v>
          </cell>
          <cell r="C12">
            <v>116214</v>
          </cell>
        </row>
        <row r="13">
          <cell r="B13" t="str">
            <v>2019</v>
          </cell>
          <cell r="C13">
            <v>29530</v>
          </cell>
        </row>
        <row r="14">
          <cell r="B14" t="str">
            <v>2020</v>
          </cell>
          <cell r="C14">
            <v>39780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143"/>
  <sheetViews>
    <sheetView tabSelected="1" view="pageBreakPreview" zoomScaleNormal="25" zoomScaleSheetLayoutView="100" workbookViewId="0" topLeftCell="AR1">
      <selection activeCell="BV2" sqref="BV2"/>
    </sheetView>
  </sheetViews>
  <sheetFormatPr defaultColWidth="9.140625" defaultRowHeight="12.75"/>
  <cols>
    <col min="1" max="1" width="9.140625" style="1" customWidth="1"/>
    <col min="2" max="2" width="12.7109375" style="1" bestFit="1" customWidth="1"/>
    <col min="3" max="3" width="12.140625" style="1" customWidth="1"/>
    <col min="4" max="4" width="13.28125" style="1" bestFit="1" customWidth="1"/>
    <col min="5" max="5" width="12.8515625" style="1" customWidth="1"/>
    <col min="6" max="6" width="11.28125" style="1" customWidth="1"/>
    <col min="7" max="7" width="10.421875" style="1" customWidth="1"/>
    <col min="8" max="8" width="5.00390625" style="1" customWidth="1"/>
    <col min="9" max="9" width="29.7109375" style="1" bestFit="1" customWidth="1"/>
    <col min="10" max="10" width="11.421875" style="2" customWidth="1"/>
    <col min="11" max="11" width="12.28125" style="1" customWidth="1"/>
    <col min="12" max="12" width="13.7109375" style="1" customWidth="1"/>
    <col min="13" max="13" width="11.7109375" style="1" customWidth="1"/>
    <col min="14" max="14" width="11.28125" style="1" customWidth="1"/>
    <col min="15" max="23" width="9.140625" style="1" hidden="1" customWidth="1"/>
    <col min="24" max="24" width="18.57421875" style="149" customWidth="1"/>
    <col min="25" max="25" width="12.00390625" style="1" bestFit="1" customWidth="1"/>
    <col min="26" max="26" width="10.8515625" style="1" customWidth="1"/>
    <col min="27" max="27" width="12.140625" style="1" bestFit="1" customWidth="1"/>
    <col min="28" max="28" width="14.140625" style="1" bestFit="1" customWidth="1"/>
    <col min="29" max="29" width="14.00390625" style="1" customWidth="1"/>
    <col min="30" max="30" width="15.00390625" style="1" bestFit="1" customWidth="1"/>
    <col min="31" max="31" width="16.140625" style="1" bestFit="1" customWidth="1"/>
    <col min="32" max="32" width="15.00390625" style="1" bestFit="1" customWidth="1"/>
    <col min="33" max="33" width="13.57421875" style="1" bestFit="1" customWidth="1"/>
    <col min="34" max="34" width="12.57421875" style="1" bestFit="1" customWidth="1"/>
    <col min="35" max="35" width="13.00390625" style="1" bestFit="1" customWidth="1"/>
    <col min="36" max="36" width="12.8515625" style="1" customWidth="1"/>
    <col min="37" max="37" width="18.28125" style="2" customWidth="1"/>
    <col min="38" max="38" width="14.421875" style="3" bestFit="1" customWidth="1"/>
    <col min="39" max="39" width="10.421875" style="3" bestFit="1" customWidth="1"/>
    <col min="40" max="40" width="10.140625" style="3" bestFit="1" customWidth="1"/>
    <col min="41" max="41" width="8.8515625" style="3" bestFit="1" customWidth="1"/>
    <col min="42" max="42" width="9.28125" style="3" bestFit="1" customWidth="1"/>
    <col min="43" max="43" width="9.00390625" style="3" bestFit="1" customWidth="1"/>
    <col min="44" max="44" width="9.140625" style="3" bestFit="1" customWidth="1"/>
    <col min="45" max="45" width="3.7109375" style="3" customWidth="1"/>
    <col min="46" max="46" width="14.421875" style="26" bestFit="1" customWidth="1"/>
    <col min="47" max="47" width="8.140625" style="26" bestFit="1" customWidth="1"/>
    <col min="48" max="48" width="8.421875" style="26" customWidth="1"/>
    <col min="49" max="49" width="8.7109375" style="26" bestFit="1" customWidth="1"/>
    <col min="50" max="52" width="9.00390625" style="26" bestFit="1" customWidth="1"/>
    <col min="53" max="53" width="7.57421875" style="1" bestFit="1" customWidth="1"/>
    <col min="54" max="54" width="6.57421875" style="1" bestFit="1" customWidth="1"/>
    <col min="55" max="55" width="6.57421875" style="1" customWidth="1"/>
    <col min="56" max="56" width="7.57421875" style="1" bestFit="1" customWidth="1"/>
    <col min="57" max="59" width="6.57421875" style="1" bestFit="1" customWidth="1"/>
    <col min="60" max="60" width="7.57421875" style="1" bestFit="1" customWidth="1"/>
    <col min="61" max="61" width="6.57421875" style="1" bestFit="1" customWidth="1"/>
    <col min="62" max="16384" width="9.140625" style="1" customWidth="1"/>
  </cols>
  <sheetData>
    <row r="1" ht="10.5" customHeight="1" thickBot="1"/>
    <row r="2" spans="1:52" ht="24" customHeight="1">
      <c r="A2" s="146"/>
      <c r="B2" s="143" t="s">
        <v>37</v>
      </c>
      <c r="C2" s="144"/>
      <c r="D2" s="144"/>
      <c r="E2" s="144"/>
      <c r="F2" s="145"/>
      <c r="G2" s="4"/>
      <c r="H2" s="4"/>
      <c r="I2" s="5"/>
      <c r="J2" s="5"/>
      <c r="K2" s="5"/>
      <c r="L2" s="5"/>
      <c r="M2" s="5"/>
      <c r="N2" s="5"/>
      <c r="Y2" s="163" t="s">
        <v>40</v>
      </c>
      <c r="Z2" s="155"/>
      <c r="AA2" s="155"/>
      <c r="AB2" s="155"/>
      <c r="AC2" s="155"/>
      <c r="AD2" s="164"/>
      <c r="AE2" s="161" t="s">
        <v>47</v>
      </c>
      <c r="AF2" s="154" t="s">
        <v>41</v>
      </c>
      <c r="AG2" s="155"/>
      <c r="AH2" s="155"/>
      <c r="AI2" s="155"/>
      <c r="AJ2" s="156"/>
      <c r="AL2" s="136" t="s">
        <v>44</v>
      </c>
      <c r="AM2" s="137"/>
      <c r="AN2" s="137"/>
      <c r="AO2" s="137"/>
      <c r="AP2" s="137"/>
      <c r="AQ2" s="137"/>
      <c r="AR2" s="138"/>
      <c r="AS2" s="6"/>
      <c r="AT2" s="136" t="s">
        <v>45</v>
      </c>
      <c r="AU2" s="137"/>
      <c r="AV2" s="137"/>
      <c r="AW2" s="137"/>
      <c r="AX2" s="137"/>
      <c r="AY2" s="137"/>
      <c r="AZ2" s="138"/>
    </row>
    <row r="3" spans="1:52" ht="51">
      <c r="A3" s="146"/>
      <c r="B3" s="28" t="s">
        <v>23</v>
      </c>
      <c r="C3" s="29" t="s">
        <v>66</v>
      </c>
      <c r="D3" s="29" t="s">
        <v>24</v>
      </c>
      <c r="E3" s="29" t="s">
        <v>67</v>
      </c>
      <c r="F3" s="29" t="s">
        <v>0</v>
      </c>
      <c r="G3" s="4"/>
      <c r="H3" s="4"/>
      <c r="I3" s="30" t="s">
        <v>39</v>
      </c>
      <c r="J3" s="31"/>
      <c r="K3" s="31"/>
      <c r="L3" s="31"/>
      <c r="M3" s="31"/>
      <c r="N3" s="32"/>
      <c r="Y3" s="33"/>
      <c r="Z3" s="34">
        <v>2009</v>
      </c>
      <c r="AA3" s="35">
        <v>2010</v>
      </c>
      <c r="AB3" s="34">
        <v>2011</v>
      </c>
      <c r="AC3" s="36">
        <v>2012</v>
      </c>
      <c r="AD3" s="37">
        <v>2013</v>
      </c>
      <c r="AE3" s="162"/>
      <c r="AF3" s="38">
        <v>2009</v>
      </c>
      <c r="AG3" s="39">
        <v>2010</v>
      </c>
      <c r="AH3" s="40">
        <v>2011</v>
      </c>
      <c r="AI3" s="41">
        <v>2012</v>
      </c>
      <c r="AJ3" s="42">
        <v>2013</v>
      </c>
      <c r="AL3" s="123" t="s">
        <v>14</v>
      </c>
      <c r="AM3" s="123">
        <v>2008</v>
      </c>
      <c r="AN3" s="123">
        <v>2009</v>
      </c>
      <c r="AO3" s="123">
        <v>2010</v>
      </c>
      <c r="AP3" s="123">
        <v>2011</v>
      </c>
      <c r="AQ3" s="123">
        <v>2012</v>
      </c>
      <c r="AR3" s="123">
        <v>2013</v>
      </c>
      <c r="AS3" s="6"/>
      <c r="AT3" s="123" t="s">
        <v>14</v>
      </c>
      <c r="AU3" s="123">
        <v>2008</v>
      </c>
      <c r="AV3" s="123">
        <v>2009</v>
      </c>
      <c r="AW3" s="123">
        <v>2010</v>
      </c>
      <c r="AX3" s="123">
        <v>2011</v>
      </c>
      <c r="AY3" s="123">
        <v>2012</v>
      </c>
      <c r="AZ3" s="123">
        <v>2013</v>
      </c>
    </row>
    <row r="4" spans="1:52" ht="21" customHeight="1">
      <c r="A4" s="146"/>
      <c r="B4" s="28"/>
      <c r="C4" s="29"/>
      <c r="D4" s="29"/>
      <c r="E4" s="29"/>
      <c r="F4" s="29"/>
      <c r="G4" s="4"/>
      <c r="H4" s="4"/>
      <c r="I4" s="43" t="s">
        <v>30</v>
      </c>
      <c r="J4" s="44"/>
      <c r="K4" s="44"/>
      <c r="L4" s="44"/>
      <c r="M4" s="44"/>
      <c r="N4" s="45"/>
      <c r="Y4" s="46" t="s">
        <v>1</v>
      </c>
      <c r="Z4" s="47">
        <v>91254</v>
      </c>
      <c r="AA4" s="47">
        <v>51839</v>
      </c>
      <c r="AB4" s="47">
        <v>36997</v>
      </c>
      <c r="AC4" s="47">
        <v>39592</v>
      </c>
      <c r="AD4" s="47">
        <v>61180</v>
      </c>
      <c r="AE4" s="48">
        <v>133980</v>
      </c>
      <c r="AF4" s="49">
        <v>0</v>
      </c>
      <c r="AG4" s="49">
        <v>30809</v>
      </c>
      <c r="AH4" s="50">
        <v>18437</v>
      </c>
      <c r="AI4" s="51">
        <v>36128</v>
      </c>
      <c r="AJ4" s="52">
        <v>37229</v>
      </c>
      <c r="AL4" s="123" t="s">
        <v>15</v>
      </c>
      <c r="AM4" s="124">
        <v>2</v>
      </c>
      <c r="AN4" s="124">
        <v>3</v>
      </c>
      <c r="AO4" s="124">
        <v>1</v>
      </c>
      <c r="AP4" s="124">
        <v>1</v>
      </c>
      <c r="AQ4" s="124">
        <v>1</v>
      </c>
      <c r="AR4" s="124">
        <v>5</v>
      </c>
      <c r="AS4" s="6"/>
      <c r="AT4" s="123" t="s">
        <v>15</v>
      </c>
      <c r="AU4" s="124">
        <v>0</v>
      </c>
      <c r="AV4" s="124">
        <v>0</v>
      </c>
      <c r="AW4" s="124">
        <v>1</v>
      </c>
      <c r="AX4" s="124">
        <v>1</v>
      </c>
      <c r="AY4" s="124">
        <v>2</v>
      </c>
      <c r="AZ4" s="124">
        <v>2</v>
      </c>
    </row>
    <row r="5" spans="1:52" ht="15" customHeight="1">
      <c r="A5" s="146"/>
      <c r="B5" s="28"/>
      <c r="C5" s="29"/>
      <c r="D5" s="29"/>
      <c r="E5" s="29"/>
      <c r="F5" s="29"/>
      <c r="G5" s="4"/>
      <c r="H5" s="4"/>
      <c r="I5" s="53"/>
      <c r="J5" s="54"/>
      <c r="K5" s="54"/>
      <c r="L5" s="54"/>
      <c r="M5" s="54"/>
      <c r="N5" s="55"/>
      <c r="Y5" s="56" t="s">
        <v>2</v>
      </c>
      <c r="Z5" s="57">
        <v>83900</v>
      </c>
      <c r="AA5" s="57">
        <v>65623</v>
      </c>
      <c r="AB5" s="57">
        <v>67324</v>
      </c>
      <c r="AC5" s="57">
        <v>28414</v>
      </c>
      <c r="AD5" s="57">
        <v>129016</v>
      </c>
      <c r="AE5" s="48">
        <v>143560.66666666666</v>
      </c>
      <c r="AF5" s="58">
        <v>0</v>
      </c>
      <c r="AG5" s="58">
        <v>13102</v>
      </c>
      <c r="AH5" s="59">
        <v>35250</v>
      </c>
      <c r="AI5" s="57">
        <v>36750</v>
      </c>
      <c r="AJ5" s="60">
        <v>34008</v>
      </c>
      <c r="AL5" s="123" t="s">
        <v>16</v>
      </c>
      <c r="AM5" s="124">
        <v>6</v>
      </c>
      <c r="AN5" s="124">
        <v>11</v>
      </c>
      <c r="AO5" s="124">
        <v>10</v>
      </c>
      <c r="AP5" s="124">
        <v>8</v>
      </c>
      <c r="AQ5" s="124">
        <v>6</v>
      </c>
      <c r="AR5" s="124">
        <v>3</v>
      </c>
      <c r="AS5" s="6"/>
      <c r="AT5" s="125" t="s">
        <v>16</v>
      </c>
      <c r="AU5" s="124">
        <v>0</v>
      </c>
      <c r="AV5" s="124">
        <v>0</v>
      </c>
      <c r="AW5" s="124">
        <v>0</v>
      </c>
      <c r="AX5" s="124">
        <v>2</v>
      </c>
      <c r="AY5" s="124">
        <v>3</v>
      </c>
      <c r="AZ5" s="124">
        <v>3</v>
      </c>
    </row>
    <row r="6" spans="1:52" ht="15.75">
      <c r="A6" s="146"/>
      <c r="B6" s="61">
        <v>2004</v>
      </c>
      <c r="C6" s="62">
        <v>1546376</v>
      </c>
      <c r="D6" s="120"/>
      <c r="E6" s="63">
        <v>1546376</v>
      </c>
      <c r="F6" s="29"/>
      <c r="G6" s="4"/>
      <c r="H6" s="4"/>
      <c r="I6" s="64" t="s">
        <v>31</v>
      </c>
      <c r="J6" s="64">
        <v>1</v>
      </c>
      <c r="K6" s="64">
        <v>2</v>
      </c>
      <c r="L6" s="64">
        <v>3</v>
      </c>
      <c r="M6" s="64">
        <v>4</v>
      </c>
      <c r="N6" s="64">
        <v>5</v>
      </c>
      <c r="Y6" s="56" t="s">
        <v>3</v>
      </c>
      <c r="Z6" s="57">
        <v>111774</v>
      </c>
      <c r="AA6" s="57">
        <v>115431</v>
      </c>
      <c r="AB6" s="57">
        <v>68770</v>
      </c>
      <c r="AC6" s="57">
        <v>159500</v>
      </c>
      <c r="AD6" s="57">
        <v>58130</v>
      </c>
      <c r="AE6" s="48">
        <v>178208.66666666666</v>
      </c>
      <c r="AF6" s="58">
        <v>0</v>
      </c>
      <c r="AG6" s="58">
        <v>13732</v>
      </c>
      <c r="AH6" s="59">
        <v>26938</v>
      </c>
      <c r="AI6" s="57">
        <v>65919</v>
      </c>
      <c r="AJ6" s="60">
        <v>27254</v>
      </c>
      <c r="AL6" s="123" t="s">
        <v>17</v>
      </c>
      <c r="AM6" s="124">
        <v>13</v>
      </c>
      <c r="AN6" s="124">
        <v>10</v>
      </c>
      <c r="AO6" s="124">
        <v>7</v>
      </c>
      <c r="AP6" s="124">
        <v>8</v>
      </c>
      <c r="AQ6" s="124">
        <v>10</v>
      </c>
      <c r="AR6" s="124">
        <v>8</v>
      </c>
      <c r="AS6" s="6"/>
      <c r="AT6" s="125" t="s">
        <v>17</v>
      </c>
      <c r="AU6" s="124">
        <v>0</v>
      </c>
      <c r="AV6" s="124">
        <v>0</v>
      </c>
      <c r="AW6" s="124">
        <v>4</v>
      </c>
      <c r="AX6" s="124">
        <v>2</v>
      </c>
      <c r="AY6" s="124">
        <v>7</v>
      </c>
      <c r="AZ6" s="124">
        <v>6</v>
      </c>
    </row>
    <row r="7" spans="1:52" ht="15.75">
      <c r="A7" s="146"/>
      <c r="B7" s="61">
        <v>2005</v>
      </c>
      <c r="C7" s="62">
        <v>1544987</v>
      </c>
      <c r="D7" s="65">
        <v>459061</v>
      </c>
      <c r="E7" s="63">
        <v>1145504</v>
      </c>
      <c r="F7" s="66"/>
      <c r="G7" s="4"/>
      <c r="H7" s="4"/>
      <c r="I7" s="67"/>
      <c r="J7" s="66"/>
      <c r="K7" s="66"/>
      <c r="L7" s="66"/>
      <c r="M7" s="66"/>
      <c r="N7" s="66"/>
      <c r="Y7" s="56" t="s">
        <v>4</v>
      </c>
      <c r="Z7" s="57">
        <v>86994</v>
      </c>
      <c r="AA7" s="57">
        <v>101378</v>
      </c>
      <c r="AB7" s="57">
        <v>127917</v>
      </c>
      <c r="AC7" s="57">
        <v>101399</v>
      </c>
      <c r="AD7" s="57">
        <v>87396</v>
      </c>
      <c r="AE7" s="48">
        <v>170145</v>
      </c>
      <c r="AF7" s="58">
        <v>0</v>
      </c>
      <c r="AG7" s="58">
        <v>52317</v>
      </c>
      <c r="AH7" s="59">
        <v>54273</v>
      </c>
      <c r="AI7" s="57">
        <v>36817</v>
      </c>
      <c r="AJ7" s="60">
        <v>80807</v>
      </c>
      <c r="AL7" s="123" t="s">
        <v>18</v>
      </c>
      <c r="AM7" s="124">
        <v>15</v>
      </c>
      <c r="AN7" s="124">
        <v>13</v>
      </c>
      <c r="AO7" s="124">
        <v>17</v>
      </c>
      <c r="AP7" s="124">
        <v>7</v>
      </c>
      <c r="AQ7" s="124">
        <v>5</v>
      </c>
      <c r="AR7" s="124">
        <v>6</v>
      </c>
      <c r="AS7" s="6"/>
      <c r="AT7" s="125" t="s">
        <v>18</v>
      </c>
      <c r="AU7" s="124">
        <v>0</v>
      </c>
      <c r="AV7" s="124">
        <v>1</v>
      </c>
      <c r="AW7" s="124">
        <v>6</v>
      </c>
      <c r="AX7" s="124">
        <v>8</v>
      </c>
      <c r="AY7" s="124">
        <v>9</v>
      </c>
      <c r="AZ7" s="124">
        <v>9</v>
      </c>
    </row>
    <row r="8" spans="1:52" ht="15.75">
      <c r="A8" s="146"/>
      <c r="B8" s="61">
        <v>2006</v>
      </c>
      <c r="C8" s="62">
        <v>1444313</v>
      </c>
      <c r="D8" s="65">
        <v>1048636</v>
      </c>
      <c r="E8" s="63">
        <v>570404</v>
      </c>
      <c r="F8" s="66"/>
      <c r="G8" s="4"/>
      <c r="H8" s="4"/>
      <c r="I8" s="64" t="s">
        <v>32</v>
      </c>
      <c r="J8" s="64">
        <v>2006</v>
      </c>
      <c r="K8" s="64">
        <v>2007</v>
      </c>
      <c r="L8" s="64">
        <v>2008</v>
      </c>
      <c r="M8" s="64">
        <v>2009</v>
      </c>
      <c r="N8" s="64">
        <v>2010</v>
      </c>
      <c r="Y8" s="56" t="s">
        <v>5</v>
      </c>
      <c r="Z8" s="57">
        <v>88261</v>
      </c>
      <c r="AA8" s="57">
        <v>124078</v>
      </c>
      <c r="AB8" s="57">
        <v>116482</v>
      </c>
      <c r="AC8" s="57">
        <v>30075</v>
      </c>
      <c r="AD8" s="57">
        <v>20468</v>
      </c>
      <c r="AE8" s="48">
        <v>138816.33333333334</v>
      </c>
      <c r="AF8" s="58">
        <v>0</v>
      </c>
      <c r="AG8" s="58">
        <v>9715</v>
      </c>
      <c r="AH8" s="59">
        <v>27680</v>
      </c>
      <c r="AI8" s="57">
        <v>58146</v>
      </c>
      <c r="AJ8" s="60">
        <v>82347</v>
      </c>
      <c r="AL8" s="123" t="s">
        <v>19</v>
      </c>
      <c r="AM8" s="124">
        <v>15</v>
      </c>
      <c r="AN8" s="124">
        <v>13</v>
      </c>
      <c r="AO8" s="124">
        <v>11</v>
      </c>
      <c r="AP8" s="124">
        <v>16</v>
      </c>
      <c r="AQ8" s="124">
        <v>4</v>
      </c>
      <c r="AR8" s="124">
        <v>4</v>
      </c>
      <c r="AS8" s="6"/>
      <c r="AT8" s="125" t="s">
        <v>19</v>
      </c>
      <c r="AU8" s="124">
        <v>0</v>
      </c>
      <c r="AV8" s="124">
        <v>0</v>
      </c>
      <c r="AW8" s="124">
        <v>4</v>
      </c>
      <c r="AX8" s="124">
        <v>12</v>
      </c>
      <c r="AY8" s="124">
        <v>7</v>
      </c>
      <c r="AZ8" s="124">
        <v>9</v>
      </c>
    </row>
    <row r="9" spans="1:52" ht="15.75">
      <c r="A9" s="146"/>
      <c r="B9" s="61">
        <v>2007</v>
      </c>
      <c r="C9" s="62">
        <v>1092283</v>
      </c>
      <c r="D9" s="65">
        <v>467837</v>
      </c>
      <c r="E9" s="65">
        <v>987358</v>
      </c>
      <c r="F9" s="121"/>
      <c r="G9" s="4"/>
      <c r="H9" s="4"/>
      <c r="I9" s="68">
        <v>38564</v>
      </c>
      <c r="J9" s="65">
        <v>1444313</v>
      </c>
      <c r="K9" s="65">
        <v>1092283</v>
      </c>
      <c r="L9" s="65">
        <v>774871</v>
      </c>
      <c r="M9" s="65">
        <v>732896</v>
      </c>
      <c r="N9" s="65">
        <v>615629</v>
      </c>
      <c r="Y9" s="56" t="s">
        <v>6</v>
      </c>
      <c r="Z9" s="57">
        <v>153061</v>
      </c>
      <c r="AA9" s="57">
        <v>80644</v>
      </c>
      <c r="AB9" s="57">
        <v>105832</v>
      </c>
      <c r="AC9" s="57">
        <v>59774</v>
      </c>
      <c r="AD9" s="57">
        <v>12331</v>
      </c>
      <c r="AE9" s="48">
        <v>172108</v>
      </c>
      <c r="AF9" s="58">
        <v>0</v>
      </c>
      <c r="AG9" s="58">
        <v>16483</v>
      </c>
      <c r="AH9" s="59">
        <v>17821</v>
      </c>
      <c r="AI9" s="57">
        <v>29906</v>
      </c>
      <c r="AJ9" s="60">
        <v>84377</v>
      </c>
      <c r="AL9" s="123" t="s">
        <v>20</v>
      </c>
      <c r="AM9" s="124">
        <v>53</v>
      </c>
      <c r="AN9" s="124">
        <v>42</v>
      </c>
      <c r="AO9" s="124">
        <v>29</v>
      </c>
      <c r="AP9" s="124">
        <v>22</v>
      </c>
      <c r="AQ9" s="124">
        <v>22</v>
      </c>
      <c r="AR9" s="124">
        <v>7</v>
      </c>
      <c r="AS9" s="6"/>
      <c r="AT9" s="125" t="s">
        <v>20</v>
      </c>
      <c r="AU9" s="124">
        <v>0</v>
      </c>
      <c r="AV9" s="124">
        <v>2</v>
      </c>
      <c r="AW9" s="124">
        <v>13</v>
      </c>
      <c r="AX9" s="124">
        <v>23</v>
      </c>
      <c r="AY9" s="124">
        <v>29</v>
      </c>
      <c r="AZ9" s="124">
        <v>24</v>
      </c>
    </row>
    <row r="10" spans="1:52" ht="15.75">
      <c r="A10" s="146"/>
      <c r="B10" s="61">
        <v>2008</v>
      </c>
      <c r="C10" s="62">
        <v>774871</v>
      </c>
      <c r="D10" s="65">
        <v>230269</v>
      </c>
      <c r="E10" s="65">
        <v>1043361</v>
      </c>
      <c r="F10" s="122"/>
      <c r="G10" s="4"/>
      <c r="H10" s="4"/>
      <c r="I10" s="64"/>
      <c r="J10" s="65"/>
      <c r="K10" s="65"/>
      <c r="L10" s="65"/>
      <c r="M10" s="65"/>
      <c r="N10" s="65"/>
      <c r="Y10" s="56" t="s">
        <v>7</v>
      </c>
      <c r="Z10" s="57">
        <v>161916</v>
      </c>
      <c r="AA10" s="57">
        <v>162984</v>
      </c>
      <c r="AB10" s="57">
        <v>29913</v>
      </c>
      <c r="AC10" s="57">
        <v>23037</v>
      </c>
      <c r="AD10" s="57">
        <v>15521</v>
      </c>
      <c r="AE10" s="48">
        <v>138099</v>
      </c>
      <c r="AF10" s="58">
        <v>0</v>
      </c>
      <c r="AG10" s="58">
        <v>14339</v>
      </c>
      <c r="AH10" s="59">
        <v>90362</v>
      </c>
      <c r="AI10" s="57">
        <v>140376</v>
      </c>
      <c r="AJ10" s="60">
        <v>61272</v>
      </c>
      <c r="AL10" s="123" t="s">
        <v>21</v>
      </c>
      <c r="AM10" s="124">
        <v>600</v>
      </c>
      <c r="AN10" s="124">
        <v>626</v>
      </c>
      <c r="AO10" s="124">
        <v>264</v>
      </c>
      <c r="AP10" s="124">
        <v>60</v>
      </c>
      <c r="AQ10" s="124">
        <v>17</v>
      </c>
      <c r="AR10" s="124">
        <v>5</v>
      </c>
      <c r="AS10" s="6"/>
      <c r="AT10" s="125" t="s">
        <v>21</v>
      </c>
      <c r="AU10" s="124">
        <v>0</v>
      </c>
      <c r="AV10" s="124">
        <v>45</v>
      </c>
      <c r="AW10" s="124">
        <v>217</v>
      </c>
      <c r="AX10" s="124">
        <v>120</v>
      </c>
      <c r="AY10" s="124">
        <v>74</v>
      </c>
      <c r="AZ10" s="124">
        <v>38</v>
      </c>
    </row>
    <row r="11" spans="1:52" ht="15.75">
      <c r="A11" s="146"/>
      <c r="B11" s="61">
        <v>2009</v>
      </c>
      <c r="C11" s="62">
        <v>732896</v>
      </c>
      <c r="D11" s="128">
        <v>136798</v>
      </c>
      <c r="E11" s="65">
        <v>1175399</v>
      </c>
      <c r="F11" s="129">
        <v>15850</v>
      </c>
      <c r="G11" s="4"/>
      <c r="H11" s="4"/>
      <c r="I11" s="64" t="s">
        <v>33</v>
      </c>
      <c r="J11" s="69">
        <v>2010</v>
      </c>
      <c r="K11" s="69">
        <v>2011</v>
      </c>
      <c r="L11" s="69">
        <v>2012</v>
      </c>
      <c r="M11" s="69">
        <v>2013</v>
      </c>
      <c r="N11" s="69">
        <v>2014</v>
      </c>
      <c r="Y11" s="56" t="s">
        <v>8</v>
      </c>
      <c r="Z11" s="57">
        <v>63466</v>
      </c>
      <c r="AA11" s="57">
        <v>40185</v>
      </c>
      <c r="AB11" s="57">
        <v>43675</v>
      </c>
      <c r="AC11" s="57">
        <v>13375</v>
      </c>
      <c r="AD11" s="57">
        <v>3494</v>
      </c>
      <c r="AE11" s="48">
        <v>70627.66666666667</v>
      </c>
      <c r="AF11" s="58">
        <v>0</v>
      </c>
      <c r="AG11" s="58">
        <v>100859</v>
      </c>
      <c r="AH11" s="59">
        <v>23857</v>
      </c>
      <c r="AI11" s="57">
        <v>31714</v>
      </c>
      <c r="AJ11" s="60">
        <v>35196</v>
      </c>
      <c r="AL11" s="123" t="s">
        <v>13</v>
      </c>
      <c r="AM11" s="124">
        <f aca="true" t="shared" si="0" ref="AM11:AR11">SUM(AM4:AM10)</f>
        <v>704</v>
      </c>
      <c r="AN11" s="126">
        <f t="shared" si="0"/>
        <v>718</v>
      </c>
      <c r="AO11" s="126">
        <f t="shared" si="0"/>
        <v>339</v>
      </c>
      <c r="AP11" s="126">
        <f t="shared" si="0"/>
        <v>122</v>
      </c>
      <c r="AQ11" s="126">
        <f t="shared" si="0"/>
        <v>65</v>
      </c>
      <c r="AR11" s="126">
        <f t="shared" si="0"/>
        <v>38</v>
      </c>
      <c r="AS11" s="6"/>
      <c r="AT11" s="123" t="s">
        <v>13</v>
      </c>
      <c r="AU11" s="126">
        <f aca="true" t="shared" si="1" ref="AU11:AZ11">SUM(AU4:AU10)</f>
        <v>0</v>
      </c>
      <c r="AV11" s="126">
        <f t="shared" si="1"/>
        <v>48</v>
      </c>
      <c r="AW11" s="126">
        <f t="shared" si="1"/>
        <v>245</v>
      </c>
      <c r="AX11" s="126">
        <f t="shared" si="1"/>
        <v>168</v>
      </c>
      <c r="AY11" s="126">
        <f t="shared" si="1"/>
        <v>131</v>
      </c>
      <c r="AZ11" s="126">
        <f t="shared" si="1"/>
        <v>91</v>
      </c>
    </row>
    <row r="12" spans="1:52" ht="15.75">
      <c r="A12" s="146"/>
      <c r="B12" s="61">
        <v>2010</v>
      </c>
      <c r="C12" s="62">
        <v>615629</v>
      </c>
      <c r="D12" s="65">
        <v>150358</v>
      </c>
      <c r="E12" s="65">
        <v>954155</v>
      </c>
      <c r="F12" s="129">
        <v>307606</v>
      </c>
      <c r="G12" s="4"/>
      <c r="H12" s="4"/>
      <c r="I12" s="68">
        <v>40086</v>
      </c>
      <c r="J12" s="65">
        <v>954155</v>
      </c>
      <c r="K12" s="65">
        <v>754382</v>
      </c>
      <c r="L12" s="65">
        <v>624396</v>
      </c>
      <c r="M12" s="65">
        <v>676496</v>
      </c>
      <c r="N12" s="65">
        <v>348615</v>
      </c>
      <c r="Y12" s="56" t="s">
        <v>9</v>
      </c>
      <c r="Z12" s="57">
        <v>30490</v>
      </c>
      <c r="AA12" s="57">
        <v>7174</v>
      </c>
      <c r="AB12" s="57">
        <v>17447</v>
      </c>
      <c r="AC12" s="57">
        <v>63910</v>
      </c>
      <c r="AD12" s="57">
        <v>38835</v>
      </c>
      <c r="AE12" s="48">
        <v>94784</v>
      </c>
      <c r="AF12" s="58">
        <v>75</v>
      </c>
      <c r="AG12" s="58">
        <v>7197</v>
      </c>
      <c r="AH12" s="59">
        <v>39873</v>
      </c>
      <c r="AI12" s="57">
        <v>19336</v>
      </c>
      <c r="AJ12" s="60">
        <v>7873</v>
      </c>
      <c r="AL12" s="127"/>
      <c r="AM12" s="127"/>
      <c r="AN12" s="127"/>
      <c r="AO12" s="127"/>
      <c r="AP12" s="127"/>
      <c r="AQ12" s="127"/>
      <c r="AR12" s="127"/>
      <c r="AS12" s="6"/>
      <c r="AT12" s="126"/>
      <c r="AU12" s="126"/>
      <c r="AV12" s="126"/>
      <c r="AW12" s="126"/>
      <c r="AX12" s="126"/>
      <c r="AY12" s="126"/>
      <c r="AZ12" s="126"/>
    </row>
    <row r="13" spans="1:52" ht="15.75">
      <c r="A13" s="146"/>
      <c r="B13" s="61">
        <v>2011</v>
      </c>
      <c r="C13" s="70">
        <v>523117</v>
      </c>
      <c r="D13" s="65">
        <v>120228</v>
      </c>
      <c r="E13" s="119">
        <v>754382</v>
      </c>
      <c r="F13" s="130">
        <v>394774</v>
      </c>
      <c r="G13" s="4"/>
      <c r="H13" s="4"/>
      <c r="I13" s="67"/>
      <c r="J13" s="65"/>
      <c r="K13" s="65"/>
      <c r="L13" s="65"/>
      <c r="M13" s="65"/>
      <c r="N13" s="65"/>
      <c r="Y13" s="56" t="s">
        <v>10</v>
      </c>
      <c r="Z13" s="57">
        <v>129622</v>
      </c>
      <c r="AA13" s="57">
        <v>91916</v>
      </c>
      <c r="AB13" s="57">
        <v>53133</v>
      </c>
      <c r="AC13" s="57">
        <v>95666</v>
      </c>
      <c r="AD13" s="57">
        <v>69366</v>
      </c>
      <c r="AE13" s="48">
        <v>175428.66666666666</v>
      </c>
      <c r="AF13" s="58">
        <v>4971</v>
      </c>
      <c r="AG13" s="58">
        <v>14554</v>
      </c>
      <c r="AH13" s="59">
        <v>34547</v>
      </c>
      <c r="AI13" s="57">
        <v>27229</v>
      </c>
      <c r="AJ13" s="60">
        <v>40139</v>
      </c>
      <c r="AL13" s="136" t="s">
        <v>42</v>
      </c>
      <c r="AM13" s="137"/>
      <c r="AN13" s="137"/>
      <c r="AO13" s="137"/>
      <c r="AP13" s="137"/>
      <c r="AQ13" s="137"/>
      <c r="AR13" s="138"/>
      <c r="AS13" s="7"/>
      <c r="AT13" s="136" t="s">
        <v>46</v>
      </c>
      <c r="AU13" s="137"/>
      <c r="AV13" s="137"/>
      <c r="AW13" s="137"/>
      <c r="AX13" s="137"/>
      <c r="AY13" s="137"/>
      <c r="AZ13" s="138"/>
    </row>
    <row r="14" spans="1:52" ht="15.75">
      <c r="A14" s="146"/>
      <c r="B14" s="61">
        <v>2012</v>
      </c>
      <c r="C14" s="62">
        <v>557308</v>
      </c>
      <c r="D14" s="65">
        <v>171083</v>
      </c>
      <c r="E14" s="65">
        <v>624396</v>
      </c>
      <c r="F14" s="65">
        <v>569685</v>
      </c>
      <c r="G14" s="4"/>
      <c r="H14" s="4"/>
      <c r="I14" s="64" t="s">
        <v>35</v>
      </c>
      <c r="J14" s="65">
        <f>J12-J9</f>
        <v>-490158</v>
      </c>
      <c r="K14" s="65">
        <f>K12-K9</f>
        <v>-337901</v>
      </c>
      <c r="L14" s="65">
        <f>L12-L9</f>
        <v>-150475</v>
      </c>
      <c r="M14" s="65">
        <f>M12-M9</f>
        <v>-56400</v>
      </c>
      <c r="N14" s="65">
        <f>N12-N9</f>
        <v>-267014</v>
      </c>
      <c r="Y14" s="56" t="s">
        <v>11</v>
      </c>
      <c r="Z14" s="57">
        <v>91645</v>
      </c>
      <c r="AA14" s="57">
        <v>94727</v>
      </c>
      <c r="AB14" s="57">
        <v>40563</v>
      </c>
      <c r="AC14" s="57">
        <v>7321</v>
      </c>
      <c r="AD14" s="57">
        <v>94449</v>
      </c>
      <c r="AE14" s="48">
        <v>177014.33333333334</v>
      </c>
      <c r="AF14" s="58">
        <v>7811</v>
      </c>
      <c r="AG14" s="58">
        <v>9294</v>
      </c>
      <c r="AH14" s="59">
        <v>38691</v>
      </c>
      <c r="AI14" s="57">
        <v>35830</v>
      </c>
      <c r="AJ14" s="60">
        <v>7300</v>
      </c>
      <c r="AL14" s="123" t="s">
        <v>14</v>
      </c>
      <c r="AM14" s="123">
        <v>2008</v>
      </c>
      <c r="AN14" s="123">
        <v>2009</v>
      </c>
      <c r="AO14" s="123">
        <v>2010</v>
      </c>
      <c r="AP14" s="123">
        <v>2011</v>
      </c>
      <c r="AQ14" s="123">
        <v>2012</v>
      </c>
      <c r="AR14" s="123">
        <v>2013</v>
      </c>
      <c r="AS14" s="66"/>
      <c r="AT14" s="123" t="s">
        <v>14</v>
      </c>
      <c r="AU14" s="123">
        <v>2008</v>
      </c>
      <c r="AV14" s="123">
        <v>2009</v>
      </c>
      <c r="AW14" s="123">
        <v>2010</v>
      </c>
      <c r="AX14" s="123">
        <v>2011</v>
      </c>
      <c r="AY14" s="123">
        <v>2012</v>
      </c>
      <c r="AZ14" s="123">
        <v>2013</v>
      </c>
    </row>
    <row r="15" spans="1:52" ht="18" customHeight="1" thickBot="1">
      <c r="A15" s="146"/>
      <c r="B15" s="71">
        <v>2013</v>
      </c>
      <c r="C15" s="72">
        <v>363701</v>
      </c>
      <c r="D15" s="73">
        <v>80260</v>
      </c>
      <c r="E15" s="73">
        <v>676496</v>
      </c>
      <c r="F15" s="73">
        <v>513827</v>
      </c>
      <c r="G15" s="4"/>
      <c r="H15" s="4"/>
      <c r="I15" s="64" t="s">
        <v>36</v>
      </c>
      <c r="J15" s="74">
        <f>J14/J9</f>
        <v>-0.3393710366104854</v>
      </c>
      <c r="K15" s="74">
        <f>K14/K9</f>
        <v>-0.30935297903565284</v>
      </c>
      <c r="L15" s="74">
        <f>L14/L9</f>
        <v>-0.19419361416287356</v>
      </c>
      <c r="M15" s="74">
        <f>M14/M9</f>
        <v>-0.07695498406322315</v>
      </c>
      <c r="N15" s="74">
        <f>N14/N9</f>
        <v>-0.43372550675812865</v>
      </c>
      <c r="Y15" s="75" t="s">
        <v>12</v>
      </c>
      <c r="Z15" s="76">
        <v>83016</v>
      </c>
      <c r="AA15" s="76">
        <v>18176</v>
      </c>
      <c r="AB15" s="76">
        <v>46329</v>
      </c>
      <c r="AC15" s="76">
        <v>2333</v>
      </c>
      <c r="AD15" s="76">
        <v>86310</v>
      </c>
      <c r="AE15" s="77">
        <v>62402</v>
      </c>
      <c r="AF15" s="78">
        <v>3008</v>
      </c>
      <c r="AG15" s="78">
        <v>0</v>
      </c>
      <c r="AH15" s="79">
        <v>7684</v>
      </c>
      <c r="AI15" s="80">
        <v>60757</v>
      </c>
      <c r="AJ15" s="81">
        <v>9690</v>
      </c>
      <c r="AL15" s="123" t="s">
        <v>15</v>
      </c>
      <c r="AM15" s="63">
        <v>120009</v>
      </c>
      <c r="AN15" s="63">
        <v>176766</v>
      </c>
      <c r="AO15" s="63">
        <v>61380</v>
      </c>
      <c r="AP15" s="63">
        <v>71275</v>
      </c>
      <c r="AQ15" s="63">
        <v>133832</v>
      </c>
      <c r="AR15" s="63">
        <v>378033</v>
      </c>
      <c r="AS15" s="66"/>
      <c r="AT15" s="123" t="s">
        <v>15</v>
      </c>
      <c r="AU15" s="63">
        <v>0</v>
      </c>
      <c r="AV15" s="63">
        <v>0</v>
      </c>
      <c r="AW15" s="63">
        <v>64650</v>
      </c>
      <c r="AX15" s="63">
        <v>34855</v>
      </c>
      <c r="AY15" s="63">
        <v>94235</v>
      </c>
      <c r="AZ15" s="63">
        <v>84055</v>
      </c>
    </row>
    <row r="16" spans="1:52" s="8" customFormat="1" ht="15.75" customHeight="1" thickBot="1" thickTop="1">
      <c r="A16" s="146"/>
      <c r="B16" s="146"/>
      <c r="C16" s="150"/>
      <c r="D16" s="146"/>
      <c r="E16" s="150"/>
      <c r="F16" s="150"/>
      <c r="G16" s="4"/>
      <c r="H16" s="4"/>
      <c r="I16" s="82"/>
      <c r="J16" s="82"/>
      <c r="K16" s="82"/>
      <c r="L16" s="82"/>
      <c r="M16" s="82"/>
      <c r="N16" s="82"/>
      <c r="X16" s="149"/>
      <c r="Y16" s="83" t="s">
        <v>22</v>
      </c>
      <c r="Z16" s="84">
        <v>1175399</v>
      </c>
      <c r="AA16" s="85">
        <v>954155</v>
      </c>
      <c r="AB16" s="85">
        <v>754382</v>
      </c>
      <c r="AC16" s="85">
        <v>624396</v>
      </c>
      <c r="AD16" s="85">
        <v>676496</v>
      </c>
      <c r="AE16" s="86">
        <f>SUM(AE4:AE15)</f>
        <v>1655174.3333333333</v>
      </c>
      <c r="AF16" s="87">
        <v>16113</v>
      </c>
      <c r="AG16" s="87">
        <v>282401</v>
      </c>
      <c r="AH16" s="87">
        <v>415413</v>
      </c>
      <c r="AI16" s="88">
        <v>578908</v>
      </c>
      <c r="AJ16" s="89">
        <v>507492</v>
      </c>
      <c r="AK16" s="2"/>
      <c r="AL16" s="123" t="s">
        <v>16</v>
      </c>
      <c r="AM16" s="63">
        <v>157566</v>
      </c>
      <c r="AN16" s="63">
        <v>326396</v>
      </c>
      <c r="AO16" s="63">
        <v>356060</v>
      </c>
      <c r="AP16" s="63">
        <v>271329</v>
      </c>
      <c r="AQ16" s="63">
        <v>197050</v>
      </c>
      <c r="AR16" s="63">
        <v>72808</v>
      </c>
      <c r="AS16" s="66"/>
      <c r="AT16" s="123" t="s">
        <v>16</v>
      </c>
      <c r="AU16" s="63">
        <v>0</v>
      </c>
      <c r="AV16" s="63">
        <v>0</v>
      </c>
      <c r="AW16" s="63">
        <v>0</v>
      </c>
      <c r="AX16" s="63">
        <v>40619</v>
      </c>
      <c r="AY16" s="63">
        <v>74185</v>
      </c>
      <c r="AZ16" s="63">
        <v>97344</v>
      </c>
    </row>
    <row r="17" spans="1:52" ht="21.75" customHeight="1" thickBot="1">
      <c r="A17" s="146"/>
      <c r="B17" s="146"/>
      <c r="C17" s="146"/>
      <c r="D17" s="146"/>
      <c r="E17" s="146"/>
      <c r="F17" s="146"/>
      <c r="G17" s="4"/>
      <c r="H17" s="4"/>
      <c r="I17" s="90" t="s">
        <v>34</v>
      </c>
      <c r="J17" s="91"/>
      <c r="K17" s="91"/>
      <c r="L17" s="91"/>
      <c r="M17" s="91"/>
      <c r="N17" s="92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L17" s="123" t="s">
        <v>17</v>
      </c>
      <c r="AM17" s="63">
        <v>198154</v>
      </c>
      <c r="AN17" s="63">
        <v>167479</v>
      </c>
      <c r="AO17" s="63">
        <v>124161</v>
      </c>
      <c r="AP17" s="63">
        <v>150835</v>
      </c>
      <c r="AQ17" s="63">
        <v>158629</v>
      </c>
      <c r="AR17" s="63">
        <v>124090</v>
      </c>
      <c r="AS17" s="66"/>
      <c r="AT17" s="123" t="s">
        <v>17</v>
      </c>
      <c r="AU17" s="63">
        <v>0</v>
      </c>
      <c r="AV17" s="63">
        <v>0</v>
      </c>
      <c r="AW17" s="63">
        <v>56285</v>
      </c>
      <c r="AX17" s="63">
        <v>39995</v>
      </c>
      <c r="AY17" s="63">
        <v>120470</v>
      </c>
      <c r="AZ17" s="63">
        <v>78651</v>
      </c>
    </row>
    <row r="18" spans="1:52" ht="22.5" customHeight="1" thickBot="1">
      <c r="A18" s="146"/>
      <c r="B18" s="146"/>
      <c r="C18" s="146"/>
      <c r="D18" s="146"/>
      <c r="E18" s="146"/>
      <c r="F18" s="146"/>
      <c r="G18" s="4"/>
      <c r="H18" s="4"/>
      <c r="I18" s="93"/>
      <c r="J18" s="94"/>
      <c r="K18" s="94"/>
      <c r="L18" s="94"/>
      <c r="M18" s="94"/>
      <c r="N18" s="95"/>
      <c r="Y18" s="142"/>
      <c r="Z18" s="142"/>
      <c r="AA18" s="142"/>
      <c r="AB18" s="157" t="s">
        <v>61</v>
      </c>
      <c r="AC18" s="158"/>
      <c r="AD18" s="158"/>
      <c r="AE18" s="158"/>
      <c r="AF18" s="158"/>
      <c r="AG18" s="159"/>
      <c r="AH18" s="142"/>
      <c r="AI18" s="142"/>
      <c r="AJ18" s="142"/>
      <c r="AL18" s="123" t="s">
        <v>18</v>
      </c>
      <c r="AM18" s="63">
        <v>125985</v>
      </c>
      <c r="AN18" s="63">
        <v>105894</v>
      </c>
      <c r="AO18" s="63">
        <v>142447</v>
      </c>
      <c r="AP18" s="63">
        <v>59600</v>
      </c>
      <c r="AQ18" s="63">
        <v>40933</v>
      </c>
      <c r="AR18" s="63">
        <v>50033</v>
      </c>
      <c r="AS18" s="66"/>
      <c r="AT18" s="123" t="s">
        <v>18</v>
      </c>
      <c r="AU18" s="63">
        <v>0</v>
      </c>
      <c r="AV18" s="63">
        <v>4067</v>
      </c>
      <c r="AW18" s="63">
        <v>39421</v>
      </c>
      <c r="AX18" s="63">
        <v>66015</v>
      </c>
      <c r="AY18" s="63">
        <v>72051</v>
      </c>
      <c r="AZ18" s="63">
        <v>82345</v>
      </c>
    </row>
    <row r="19" spans="1:52" ht="27" customHeight="1">
      <c r="A19" s="139" t="s">
        <v>38</v>
      </c>
      <c r="B19" s="140"/>
      <c r="C19" s="140"/>
      <c r="D19" s="140"/>
      <c r="E19" s="140"/>
      <c r="F19" s="140"/>
      <c r="G19" s="141"/>
      <c r="H19" s="4"/>
      <c r="I19" s="64" t="s">
        <v>32</v>
      </c>
      <c r="J19" s="64">
        <v>2006</v>
      </c>
      <c r="K19" s="64">
        <v>2007</v>
      </c>
      <c r="L19" s="64">
        <v>2008</v>
      </c>
      <c r="M19" s="64">
        <v>2009</v>
      </c>
      <c r="N19" s="64">
        <v>2010</v>
      </c>
      <c r="Y19" s="142"/>
      <c r="Z19" s="142"/>
      <c r="AA19" s="142"/>
      <c r="AB19" s="96" t="s">
        <v>23</v>
      </c>
      <c r="AC19" s="97" t="s">
        <v>25</v>
      </c>
      <c r="AD19" s="98" t="s">
        <v>26</v>
      </c>
      <c r="AE19" s="99" t="s">
        <v>62</v>
      </c>
      <c r="AF19" s="98" t="s">
        <v>63</v>
      </c>
      <c r="AG19" s="100" t="s">
        <v>64</v>
      </c>
      <c r="AH19" s="142"/>
      <c r="AI19" s="142"/>
      <c r="AJ19" s="142"/>
      <c r="AL19" s="123" t="s">
        <v>19</v>
      </c>
      <c r="AM19" s="63">
        <v>77606</v>
      </c>
      <c r="AN19" s="63">
        <v>69820</v>
      </c>
      <c r="AO19" s="63">
        <v>63587</v>
      </c>
      <c r="AP19" s="63">
        <v>87573</v>
      </c>
      <c r="AQ19" s="63">
        <v>19041</v>
      </c>
      <c r="AR19" s="63">
        <v>21659</v>
      </c>
      <c r="AS19" s="66"/>
      <c r="AT19" s="123" t="s">
        <v>19</v>
      </c>
      <c r="AU19" s="63">
        <v>0</v>
      </c>
      <c r="AV19" s="63">
        <v>0</v>
      </c>
      <c r="AW19" s="63">
        <v>18372</v>
      </c>
      <c r="AX19" s="63">
        <v>53837</v>
      </c>
      <c r="AY19" s="63">
        <v>52512</v>
      </c>
      <c r="AZ19" s="63">
        <v>48410</v>
      </c>
    </row>
    <row r="20" spans="1:52" ht="18.75" customHeight="1">
      <c r="A20" s="101"/>
      <c r="B20" s="133">
        <v>2009</v>
      </c>
      <c r="C20" s="133">
        <v>2010</v>
      </c>
      <c r="D20" s="133">
        <v>2011</v>
      </c>
      <c r="E20" s="133">
        <v>2012</v>
      </c>
      <c r="F20" s="133">
        <v>2013</v>
      </c>
      <c r="G20" s="102">
        <v>2014</v>
      </c>
      <c r="H20" s="4"/>
      <c r="I20" s="68">
        <v>38564</v>
      </c>
      <c r="J20" s="65">
        <v>359484</v>
      </c>
      <c r="K20" s="65">
        <v>559489</v>
      </c>
      <c r="L20" s="65">
        <v>575613</v>
      </c>
      <c r="M20" s="65">
        <v>388073</v>
      </c>
      <c r="N20" s="65">
        <v>448469</v>
      </c>
      <c r="Y20" s="142"/>
      <c r="Z20" s="142"/>
      <c r="AA20" s="142"/>
      <c r="AB20" s="103" t="s">
        <v>1</v>
      </c>
      <c r="AC20" s="104">
        <v>87655</v>
      </c>
      <c r="AD20" s="105">
        <v>91254</v>
      </c>
      <c r="AE20" s="106">
        <f aca="true" t="shared" si="2" ref="AE20:AE32">(AD20-AC20)/AC20</f>
        <v>0.04105869602418573</v>
      </c>
      <c r="AF20" s="105">
        <v>51839</v>
      </c>
      <c r="AG20" s="107">
        <f>(AF20-AD20)/AD20</f>
        <v>-0.4319262717250751</v>
      </c>
      <c r="AH20" s="142"/>
      <c r="AI20" s="142"/>
      <c r="AJ20" s="142"/>
      <c r="AL20" s="123" t="s">
        <v>20</v>
      </c>
      <c r="AM20" s="63">
        <v>141097</v>
      </c>
      <c r="AN20" s="63">
        <v>119986</v>
      </c>
      <c r="AO20" s="63">
        <v>79586</v>
      </c>
      <c r="AP20" s="63">
        <v>60890</v>
      </c>
      <c r="AQ20" s="63">
        <v>66375</v>
      </c>
      <c r="AR20" s="63">
        <v>22581</v>
      </c>
      <c r="AS20" s="66"/>
      <c r="AT20" s="123" t="s">
        <v>20</v>
      </c>
      <c r="AU20" s="63">
        <v>0</v>
      </c>
      <c r="AV20" s="63">
        <v>3588</v>
      </c>
      <c r="AW20" s="63">
        <v>37246</v>
      </c>
      <c r="AX20" s="63">
        <v>66959</v>
      </c>
      <c r="AY20" s="63">
        <v>87147</v>
      </c>
      <c r="AZ20" s="63">
        <v>74297</v>
      </c>
    </row>
    <row r="21" spans="1:52" ht="18.75" customHeight="1">
      <c r="A21" s="102" t="s">
        <v>49</v>
      </c>
      <c r="B21" s="134">
        <v>0.739</v>
      </c>
      <c r="C21" s="74">
        <v>0.387</v>
      </c>
      <c r="D21" s="74">
        <v>0.328</v>
      </c>
      <c r="E21" s="74">
        <v>0.29</v>
      </c>
      <c r="F21" s="135">
        <v>0.468</v>
      </c>
      <c r="G21" s="135">
        <v>0.438</v>
      </c>
      <c r="H21" s="4"/>
      <c r="I21" s="64"/>
      <c r="J21" s="65"/>
      <c r="K21" s="65"/>
      <c r="L21" s="65"/>
      <c r="M21" s="65"/>
      <c r="N21" s="65"/>
      <c r="Y21" s="142"/>
      <c r="Z21" s="142"/>
      <c r="AA21" s="142"/>
      <c r="AB21" s="103" t="s">
        <v>2</v>
      </c>
      <c r="AC21" s="104">
        <v>97243</v>
      </c>
      <c r="AD21" s="105">
        <v>83900</v>
      </c>
      <c r="AE21" s="108">
        <f t="shared" si="2"/>
        <v>-0.13721296134426128</v>
      </c>
      <c r="AF21" s="105">
        <v>65623</v>
      </c>
      <c r="AG21" s="107">
        <f aca="true" t="shared" si="3" ref="AG21:AG31">(AF21-AD21)/AD21</f>
        <v>-0.21784266984505363</v>
      </c>
      <c r="AH21" s="142"/>
      <c r="AI21" s="142"/>
      <c r="AJ21" s="142"/>
      <c r="AL21" s="123" t="s">
        <v>21</v>
      </c>
      <c r="AM21" s="63">
        <v>223109</v>
      </c>
      <c r="AN21" s="63">
        <v>262748</v>
      </c>
      <c r="AO21" s="63">
        <v>154273</v>
      </c>
      <c r="AP21" s="63">
        <v>60071</v>
      </c>
      <c r="AQ21" s="63">
        <v>24085</v>
      </c>
      <c r="AR21" s="63">
        <v>10846</v>
      </c>
      <c r="AS21" s="66"/>
      <c r="AT21" s="123" t="s">
        <v>21</v>
      </c>
      <c r="AU21" s="63">
        <v>0</v>
      </c>
      <c r="AV21" s="63">
        <v>8195</v>
      </c>
      <c r="AW21" s="63">
        <v>91632</v>
      </c>
      <c r="AX21" s="63">
        <v>92494</v>
      </c>
      <c r="AY21" s="63">
        <v>69085</v>
      </c>
      <c r="AZ21" s="63">
        <v>48725</v>
      </c>
    </row>
    <row r="22" spans="1:52" ht="18.75" customHeight="1">
      <c r="A22" s="102" t="s">
        <v>50</v>
      </c>
      <c r="B22" s="134">
        <v>0.64</v>
      </c>
      <c r="C22" s="135">
        <v>0.467</v>
      </c>
      <c r="D22" s="135">
        <v>0.435</v>
      </c>
      <c r="E22" s="74">
        <v>0.305</v>
      </c>
      <c r="F22" s="134">
        <v>0.619</v>
      </c>
      <c r="G22" s="74">
        <v>0.06</v>
      </c>
      <c r="H22" s="4"/>
      <c r="I22" s="64" t="s">
        <v>33</v>
      </c>
      <c r="J22" s="69">
        <v>2010</v>
      </c>
      <c r="K22" s="69">
        <v>2011</v>
      </c>
      <c r="L22" s="69">
        <v>2012</v>
      </c>
      <c r="M22" s="69">
        <v>2013</v>
      </c>
      <c r="N22" s="69">
        <v>2014</v>
      </c>
      <c r="Y22" s="142"/>
      <c r="Z22" s="142"/>
      <c r="AA22" s="142"/>
      <c r="AB22" s="103" t="s">
        <v>3</v>
      </c>
      <c r="AC22" s="104">
        <v>158939</v>
      </c>
      <c r="AD22" s="105">
        <v>111774</v>
      </c>
      <c r="AE22" s="108">
        <f t="shared" si="2"/>
        <v>-0.2967490672522163</v>
      </c>
      <c r="AF22" s="105">
        <v>115431</v>
      </c>
      <c r="AG22" s="109">
        <f t="shared" si="3"/>
        <v>0.0327178055719577</v>
      </c>
      <c r="AH22" s="142"/>
      <c r="AI22" s="142"/>
      <c r="AJ22" s="142"/>
      <c r="AL22" s="123" t="s">
        <v>13</v>
      </c>
      <c r="AM22" s="63">
        <f aca="true" t="shared" si="4" ref="AM22:AR22">SUM(AM15:AM21)</f>
        <v>1043526</v>
      </c>
      <c r="AN22" s="63">
        <f t="shared" si="4"/>
        <v>1229089</v>
      </c>
      <c r="AO22" s="63">
        <f t="shared" si="4"/>
        <v>981494</v>
      </c>
      <c r="AP22" s="63">
        <f t="shared" si="4"/>
        <v>761573</v>
      </c>
      <c r="AQ22" s="63">
        <f t="shared" si="4"/>
        <v>639945</v>
      </c>
      <c r="AR22" s="63">
        <f t="shared" si="4"/>
        <v>680050</v>
      </c>
      <c r="AS22" s="66"/>
      <c r="AT22" s="123" t="s">
        <v>13</v>
      </c>
      <c r="AU22" s="63">
        <f aca="true" t="shared" si="5" ref="AU22:AZ22">SUM(AU15:AU21)</f>
        <v>0</v>
      </c>
      <c r="AV22" s="63">
        <f t="shared" si="5"/>
        <v>15850</v>
      </c>
      <c r="AW22" s="63">
        <f t="shared" si="5"/>
        <v>307606</v>
      </c>
      <c r="AX22" s="63">
        <f t="shared" si="5"/>
        <v>394774</v>
      </c>
      <c r="AY22" s="63">
        <f t="shared" si="5"/>
        <v>569685</v>
      </c>
      <c r="AZ22" s="63">
        <f t="shared" si="5"/>
        <v>513827</v>
      </c>
    </row>
    <row r="23" spans="1:52" ht="18.75" customHeight="1">
      <c r="A23" s="102" t="s">
        <v>51</v>
      </c>
      <c r="B23" s="134">
        <v>0.755</v>
      </c>
      <c r="C23" s="134">
        <v>0.796</v>
      </c>
      <c r="D23" s="134">
        <v>0.608</v>
      </c>
      <c r="E23" s="74">
        <v>0.336</v>
      </c>
      <c r="F23" s="74">
        <v>0.323</v>
      </c>
      <c r="G23" s="74">
        <v>0.156</v>
      </c>
      <c r="H23" s="4"/>
      <c r="I23" s="68">
        <v>40086</v>
      </c>
      <c r="J23" s="65">
        <v>282401</v>
      </c>
      <c r="K23" s="65">
        <v>415413</v>
      </c>
      <c r="L23" s="65">
        <v>578908</v>
      </c>
      <c r="M23" s="65">
        <v>507492</v>
      </c>
      <c r="N23" s="65">
        <v>496977</v>
      </c>
      <c r="Y23" s="142"/>
      <c r="Z23" s="142"/>
      <c r="AA23" s="142"/>
      <c r="AB23" s="103" t="s">
        <v>4</v>
      </c>
      <c r="AC23" s="104">
        <v>93990</v>
      </c>
      <c r="AD23" s="105">
        <v>86994</v>
      </c>
      <c r="AE23" s="108">
        <f t="shared" si="2"/>
        <v>-0.07443345036706032</v>
      </c>
      <c r="AF23" s="105">
        <v>101378</v>
      </c>
      <c r="AG23" s="109">
        <f t="shared" si="3"/>
        <v>0.1653447364186036</v>
      </c>
      <c r="AH23" s="142"/>
      <c r="AI23" s="142"/>
      <c r="AJ23" s="142"/>
      <c r="AL23" s="123"/>
      <c r="AM23" s="123"/>
      <c r="AN23" s="123"/>
      <c r="AO23" s="123"/>
      <c r="AP23" s="123"/>
      <c r="AQ23" s="123"/>
      <c r="AR23" s="123"/>
      <c r="AS23" s="66"/>
      <c r="AT23" s="127"/>
      <c r="AU23" s="127"/>
      <c r="AV23" s="126"/>
      <c r="AW23" s="126"/>
      <c r="AX23" s="126"/>
      <c r="AY23" s="126"/>
      <c r="AZ23" s="126" t="s">
        <v>68</v>
      </c>
    </row>
    <row r="24" spans="1:52" ht="18.75" customHeight="1">
      <c r="A24" s="102" t="s">
        <v>52</v>
      </c>
      <c r="B24" s="74">
        <v>0.225</v>
      </c>
      <c r="C24" s="135">
        <v>0.481</v>
      </c>
      <c r="D24" s="74">
        <v>0.358</v>
      </c>
      <c r="E24" s="74">
        <v>0.281</v>
      </c>
      <c r="F24" s="74">
        <v>0.344</v>
      </c>
      <c r="G24" s="74">
        <v>0.245</v>
      </c>
      <c r="H24" s="4"/>
      <c r="I24" s="67"/>
      <c r="J24" s="65"/>
      <c r="K24" s="65"/>
      <c r="L24" s="65"/>
      <c r="M24" s="65"/>
      <c r="N24" s="65"/>
      <c r="Y24" s="142"/>
      <c r="Z24" s="142"/>
      <c r="AA24" s="142"/>
      <c r="AB24" s="103" t="s">
        <v>5</v>
      </c>
      <c r="AC24" s="104">
        <v>105993</v>
      </c>
      <c r="AD24" s="105">
        <v>88261</v>
      </c>
      <c r="AE24" s="108">
        <f t="shared" si="2"/>
        <v>-0.16729406658930307</v>
      </c>
      <c r="AF24" s="105">
        <v>124078</v>
      </c>
      <c r="AG24" s="109">
        <f t="shared" si="3"/>
        <v>0.4058077746683133</v>
      </c>
      <c r="AH24" s="142"/>
      <c r="AI24" s="142"/>
      <c r="AJ24" s="142"/>
      <c r="AL24" s="136" t="s">
        <v>43</v>
      </c>
      <c r="AM24" s="137"/>
      <c r="AN24" s="137"/>
      <c r="AO24" s="137"/>
      <c r="AP24" s="137"/>
      <c r="AQ24" s="137"/>
      <c r="AR24" s="138"/>
      <c r="AS24" s="66"/>
      <c r="AT24" s="136" t="s">
        <v>48</v>
      </c>
      <c r="AU24" s="137"/>
      <c r="AV24" s="137"/>
      <c r="AW24" s="137"/>
      <c r="AX24" s="137"/>
      <c r="AY24" s="137"/>
      <c r="AZ24" s="138"/>
    </row>
    <row r="25" spans="1:52" ht="18.75" customHeight="1">
      <c r="A25" s="102" t="s">
        <v>5</v>
      </c>
      <c r="B25" s="74">
        <v>0.355</v>
      </c>
      <c r="C25" s="134">
        <v>0.522</v>
      </c>
      <c r="D25" s="134">
        <v>0.589</v>
      </c>
      <c r="E25" s="74">
        <v>0.137</v>
      </c>
      <c r="F25" s="74">
        <v>0.301</v>
      </c>
      <c r="G25" s="74">
        <v>0.011</v>
      </c>
      <c r="H25" s="4"/>
      <c r="I25" s="64" t="s">
        <v>35</v>
      </c>
      <c r="J25" s="65">
        <f>J23-J20</f>
        <v>-77083</v>
      </c>
      <c r="K25" s="65">
        <f>K23-K20</f>
        <v>-144076</v>
      </c>
      <c r="L25" s="65">
        <f>L23-L20</f>
        <v>3295</v>
      </c>
      <c r="M25" s="65">
        <f>M23-M20</f>
        <v>119419</v>
      </c>
      <c r="N25" s="65">
        <f>N23-N20</f>
        <v>48508</v>
      </c>
      <c r="Y25" s="142"/>
      <c r="Z25" s="142"/>
      <c r="AA25" s="142"/>
      <c r="AB25" s="103" t="s">
        <v>6</v>
      </c>
      <c r="AC25" s="104">
        <v>100957</v>
      </c>
      <c r="AD25" s="105">
        <v>153061</v>
      </c>
      <c r="AE25" s="106">
        <f t="shared" si="2"/>
        <v>0.5161009142506215</v>
      </c>
      <c r="AF25" s="105">
        <v>80644</v>
      </c>
      <c r="AG25" s="107">
        <f t="shared" si="3"/>
        <v>-0.4731250939168044</v>
      </c>
      <c r="AH25" s="142"/>
      <c r="AI25" s="142"/>
      <c r="AJ25" s="142"/>
      <c r="AL25" s="123" t="s">
        <v>14</v>
      </c>
      <c r="AM25" s="123">
        <v>2008</v>
      </c>
      <c r="AN25" s="123">
        <v>2009</v>
      </c>
      <c r="AO25" s="123">
        <v>2010</v>
      </c>
      <c r="AP25" s="123">
        <v>2011</v>
      </c>
      <c r="AQ25" s="123">
        <v>2012</v>
      </c>
      <c r="AR25" s="123">
        <v>2013</v>
      </c>
      <c r="AS25" s="66"/>
      <c r="AT25" s="123" t="s">
        <v>14</v>
      </c>
      <c r="AU25" s="123">
        <v>2008</v>
      </c>
      <c r="AV25" s="123">
        <v>2009</v>
      </c>
      <c r="AW25" s="123">
        <v>2010</v>
      </c>
      <c r="AX25" s="123">
        <v>2011</v>
      </c>
      <c r="AY25" s="123">
        <v>2012</v>
      </c>
      <c r="AZ25" s="123">
        <v>2013</v>
      </c>
    </row>
    <row r="26" spans="1:52" ht="19.5" customHeight="1">
      <c r="A26" s="102" t="s">
        <v>53</v>
      </c>
      <c r="B26" s="134">
        <v>0.867</v>
      </c>
      <c r="C26" s="134">
        <v>0.728</v>
      </c>
      <c r="D26" s="134">
        <v>0.675</v>
      </c>
      <c r="E26" s="134">
        <v>0.511</v>
      </c>
      <c r="F26" s="74">
        <v>0.039</v>
      </c>
      <c r="G26" s="74">
        <v>0</v>
      </c>
      <c r="H26" s="4"/>
      <c r="I26" s="64" t="s">
        <v>36</v>
      </c>
      <c r="J26" s="74">
        <f>J25/J20</f>
        <v>-0.21442678950940794</v>
      </c>
      <c r="K26" s="74">
        <f>K25/K20</f>
        <v>-0.257513552545269</v>
      </c>
      <c r="L26" s="74">
        <f>L25/L20</f>
        <v>0.005724332146772224</v>
      </c>
      <c r="M26" s="74">
        <f>M25/M20</f>
        <v>0.3077230314914977</v>
      </c>
      <c r="N26" s="74">
        <f>N25/N20</f>
        <v>0.10816355199579013</v>
      </c>
      <c r="Y26" s="142"/>
      <c r="Z26" s="142"/>
      <c r="AA26" s="142"/>
      <c r="AB26" s="103" t="s">
        <v>7</v>
      </c>
      <c r="AC26" s="104">
        <v>110948</v>
      </c>
      <c r="AD26" s="105">
        <v>161916</v>
      </c>
      <c r="AE26" s="106">
        <f t="shared" si="2"/>
        <v>0.45938637920467246</v>
      </c>
      <c r="AF26" s="105">
        <v>162984</v>
      </c>
      <c r="AG26" s="109">
        <f t="shared" si="3"/>
        <v>0.006596012747350478</v>
      </c>
      <c r="AH26" s="142"/>
      <c r="AI26" s="142"/>
      <c r="AJ26" s="142"/>
      <c r="AL26" s="123" t="s">
        <v>15</v>
      </c>
      <c r="AM26" s="63">
        <v>51000</v>
      </c>
      <c r="AN26" s="63">
        <v>70314</v>
      </c>
      <c r="AO26" s="63">
        <v>26000</v>
      </c>
      <c r="AP26" s="63">
        <v>25000</v>
      </c>
      <c r="AQ26" s="63">
        <v>40000</v>
      </c>
      <c r="AR26" s="63">
        <v>171000</v>
      </c>
      <c r="AS26" s="66"/>
      <c r="AT26" s="123" t="s">
        <v>15</v>
      </c>
      <c r="AU26" s="63">
        <v>0</v>
      </c>
      <c r="AV26" s="63">
        <v>0</v>
      </c>
      <c r="AW26" s="63">
        <v>30000</v>
      </c>
      <c r="AX26" s="63">
        <v>25000</v>
      </c>
      <c r="AY26" s="63">
        <v>60000</v>
      </c>
      <c r="AZ26" s="63">
        <v>60000</v>
      </c>
    </row>
    <row r="27" spans="1:52" ht="18.75" customHeight="1">
      <c r="A27" s="102" t="s">
        <v>54</v>
      </c>
      <c r="B27" s="134">
        <v>0.769</v>
      </c>
      <c r="C27" s="134">
        <v>0.688</v>
      </c>
      <c r="D27" s="74">
        <v>0.078</v>
      </c>
      <c r="E27" s="74">
        <v>0.051</v>
      </c>
      <c r="F27" s="74">
        <v>0.032</v>
      </c>
      <c r="G27" s="74">
        <v>0.118</v>
      </c>
      <c r="H27" s="4"/>
      <c r="I27" s="153"/>
      <c r="J27" s="153"/>
      <c r="K27" s="153"/>
      <c r="L27" s="153"/>
      <c r="M27" s="153"/>
      <c r="N27" s="153"/>
      <c r="Y27" s="142"/>
      <c r="Z27" s="142"/>
      <c r="AA27" s="142"/>
      <c r="AB27" s="103" t="s">
        <v>8</v>
      </c>
      <c r="AC27" s="104">
        <v>65434</v>
      </c>
      <c r="AD27" s="105">
        <v>63466</v>
      </c>
      <c r="AE27" s="108">
        <f t="shared" si="2"/>
        <v>-0.030076107222544855</v>
      </c>
      <c r="AF27" s="105">
        <v>40185</v>
      </c>
      <c r="AG27" s="107">
        <f t="shared" si="3"/>
        <v>-0.36682633220937194</v>
      </c>
      <c r="AH27" s="142"/>
      <c r="AI27" s="142"/>
      <c r="AJ27" s="142"/>
      <c r="AL27" s="123" t="s">
        <v>16</v>
      </c>
      <c r="AM27" s="63">
        <v>88721</v>
      </c>
      <c r="AN27" s="63">
        <v>176900</v>
      </c>
      <c r="AO27" s="63">
        <v>177000</v>
      </c>
      <c r="AP27" s="63">
        <v>140000</v>
      </c>
      <c r="AQ27" s="63">
        <v>112400</v>
      </c>
      <c r="AR27" s="63">
        <v>42000</v>
      </c>
      <c r="AS27" s="66"/>
      <c r="AT27" s="123" t="s">
        <v>16</v>
      </c>
      <c r="AU27" s="63">
        <v>0</v>
      </c>
      <c r="AV27" s="63">
        <v>0</v>
      </c>
      <c r="AW27" s="63">
        <v>0</v>
      </c>
      <c r="AX27" s="63">
        <v>15008</v>
      </c>
      <c r="AY27" s="63">
        <v>54000</v>
      </c>
      <c r="AZ27" s="63">
        <v>53000</v>
      </c>
    </row>
    <row r="28" spans="1:52" ht="19.5" customHeight="1">
      <c r="A28" s="102" t="s">
        <v>55</v>
      </c>
      <c r="B28" s="74">
        <v>0.309</v>
      </c>
      <c r="C28" s="74">
        <v>0.288</v>
      </c>
      <c r="D28" s="74">
        <v>0.28</v>
      </c>
      <c r="E28" s="74">
        <v>0.016</v>
      </c>
      <c r="F28" s="74">
        <v>0</v>
      </c>
      <c r="G28" s="74">
        <v>0.108</v>
      </c>
      <c r="H28" s="4"/>
      <c r="I28" s="146"/>
      <c r="J28" s="146"/>
      <c r="K28" s="146"/>
      <c r="L28" s="146"/>
      <c r="M28" s="146"/>
      <c r="N28" s="146"/>
      <c r="Y28" s="142"/>
      <c r="Z28" s="142"/>
      <c r="AA28" s="142"/>
      <c r="AB28" s="103" t="s">
        <v>9</v>
      </c>
      <c r="AC28" s="104">
        <v>20386</v>
      </c>
      <c r="AD28" s="105">
        <v>30490</v>
      </c>
      <c r="AE28" s="106">
        <f t="shared" si="2"/>
        <v>0.4956342588050623</v>
      </c>
      <c r="AF28" s="105">
        <v>7174</v>
      </c>
      <c r="AG28" s="107">
        <f t="shared" si="3"/>
        <v>-0.7647097408986553</v>
      </c>
      <c r="AH28" s="142"/>
      <c r="AI28" s="142"/>
      <c r="AJ28" s="142"/>
      <c r="AL28" s="123" t="s">
        <v>17</v>
      </c>
      <c r="AM28" s="63">
        <v>221200</v>
      </c>
      <c r="AN28" s="63">
        <v>172680</v>
      </c>
      <c r="AO28" s="63">
        <v>71400</v>
      </c>
      <c r="AP28" s="63">
        <v>79960</v>
      </c>
      <c r="AQ28" s="63">
        <v>86800</v>
      </c>
      <c r="AR28" s="63">
        <v>64530</v>
      </c>
      <c r="AS28" s="66"/>
      <c r="AT28" s="123" t="s">
        <v>17</v>
      </c>
      <c r="AU28" s="63">
        <v>0</v>
      </c>
      <c r="AV28" s="63">
        <v>0</v>
      </c>
      <c r="AW28" s="63">
        <v>98200</v>
      </c>
      <c r="AX28" s="63">
        <v>33200</v>
      </c>
      <c r="AY28" s="63">
        <v>73500</v>
      </c>
      <c r="AZ28" s="63">
        <v>54200</v>
      </c>
    </row>
    <row r="29" spans="1:52" ht="21" customHeight="1">
      <c r="A29" s="102" t="s">
        <v>56</v>
      </c>
      <c r="B29" s="74">
        <v>0.189</v>
      </c>
      <c r="C29" s="74">
        <v>0.089</v>
      </c>
      <c r="D29" s="74">
        <v>0.217</v>
      </c>
      <c r="E29" s="74">
        <v>0.392</v>
      </c>
      <c r="F29" s="135">
        <v>0.414</v>
      </c>
      <c r="G29" s="74">
        <v>0</v>
      </c>
      <c r="H29" s="4"/>
      <c r="I29" s="146"/>
      <c r="J29" s="146"/>
      <c r="K29" s="146"/>
      <c r="L29" s="146"/>
      <c r="M29" s="146"/>
      <c r="N29" s="146"/>
      <c r="Y29" s="142"/>
      <c r="Z29" s="142"/>
      <c r="AA29" s="142"/>
      <c r="AB29" s="103" t="s">
        <v>10</v>
      </c>
      <c r="AC29" s="104">
        <v>77444</v>
      </c>
      <c r="AD29" s="105">
        <v>129622</v>
      </c>
      <c r="AE29" s="106">
        <f t="shared" si="2"/>
        <v>0.6737513558183978</v>
      </c>
      <c r="AF29" s="105">
        <v>91916</v>
      </c>
      <c r="AG29" s="107">
        <f t="shared" si="3"/>
        <v>-0.2908919782135749</v>
      </c>
      <c r="AH29" s="142"/>
      <c r="AI29" s="142"/>
      <c r="AJ29" s="142"/>
      <c r="AL29" s="123" t="s">
        <v>18</v>
      </c>
      <c r="AM29" s="63">
        <v>79025</v>
      </c>
      <c r="AN29" s="63">
        <v>105936</v>
      </c>
      <c r="AO29" s="63">
        <v>89800</v>
      </c>
      <c r="AP29" s="63">
        <v>25500</v>
      </c>
      <c r="AQ29" s="63">
        <v>13200</v>
      </c>
      <c r="AR29" s="63">
        <v>21400</v>
      </c>
      <c r="AS29" s="66"/>
      <c r="AT29" s="123" t="s">
        <v>18</v>
      </c>
      <c r="AU29" s="63">
        <v>0</v>
      </c>
      <c r="AV29" s="63">
        <v>1500</v>
      </c>
      <c r="AW29" s="63">
        <v>59900</v>
      </c>
      <c r="AX29" s="63">
        <v>87300</v>
      </c>
      <c r="AY29" s="63">
        <v>91754</v>
      </c>
      <c r="AZ29" s="63">
        <v>53400</v>
      </c>
    </row>
    <row r="30" spans="1:55" ht="19.5" customHeight="1">
      <c r="A30" s="102" t="s">
        <v>57</v>
      </c>
      <c r="B30" s="134">
        <v>0.656</v>
      </c>
      <c r="C30" s="134">
        <v>0.594</v>
      </c>
      <c r="D30" s="74">
        <v>0.25</v>
      </c>
      <c r="E30" s="134">
        <v>0.637</v>
      </c>
      <c r="F30" s="135">
        <v>0.487</v>
      </c>
      <c r="G30" s="135">
        <v>0.433</v>
      </c>
      <c r="H30" s="4"/>
      <c r="I30" s="146"/>
      <c r="J30" s="146"/>
      <c r="K30" s="146"/>
      <c r="L30" s="146"/>
      <c r="M30" s="146"/>
      <c r="N30" s="146"/>
      <c r="Y30" s="142"/>
      <c r="Z30" s="142"/>
      <c r="AA30" s="142"/>
      <c r="AB30" s="103" t="s">
        <v>11</v>
      </c>
      <c r="AC30" s="104">
        <v>96685</v>
      </c>
      <c r="AD30" s="105">
        <v>91645</v>
      </c>
      <c r="AE30" s="108">
        <f t="shared" si="2"/>
        <v>-0.05212804468118116</v>
      </c>
      <c r="AF30" s="105">
        <v>94727</v>
      </c>
      <c r="AG30" s="109">
        <f t="shared" si="3"/>
        <v>0.03362976703584484</v>
      </c>
      <c r="AH30" s="142"/>
      <c r="AI30" s="142"/>
      <c r="AJ30" s="142"/>
      <c r="AL30" s="123" t="s">
        <v>19</v>
      </c>
      <c r="AM30" s="63">
        <v>36124</v>
      </c>
      <c r="AN30" s="63">
        <v>42800</v>
      </c>
      <c r="AO30" s="63">
        <v>25500</v>
      </c>
      <c r="AP30" s="63">
        <v>42845</v>
      </c>
      <c r="AQ30" s="63">
        <v>10750</v>
      </c>
      <c r="AR30" s="63">
        <v>11200</v>
      </c>
      <c r="AS30" s="66"/>
      <c r="AT30" s="123" t="s">
        <v>19</v>
      </c>
      <c r="AU30" s="63">
        <v>0</v>
      </c>
      <c r="AV30" s="63">
        <v>0</v>
      </c>
      <c r="AW30" s="63">
        <v>4200</v>
      </c>
      <c r="AX30" s="63">
        <v>29100</v>
      </c>
      <c r="AY30" s="63">
        <v>20000</v>
      </c>
      <c r="AZ30" s="63">
        <v>29700</v>
      </c>
      <c r="BC30" s="9"/>
    </row>
    <row r="31" spans="1:52" ht="21" customHeight="1" thickBot="1">
      <c r="A31" s="102" t="s">
        <v>58</v>
      </c>
      <c r="B31" s="74">
        <v>0.383</v>
      </c>
      <c r="C31" s="134">
        <v>0.606</v>
      </c>
      <c r="D31" s="74">
        <v>0.267</v>
      </c>
      <c r="E31" s="74">
        <v>0</v>
      </c>
      <c r="F31" s="135">
        <v>0.483</v>
      </c>
      <c r="G31" s="135">
        <v>0.453</v>
      </c>
      <c r="H31" s="4"/>
      <c r="I31" s="146"/>
      <c r="J31" s="146"/>
      <c r="K31" s="146"/>
      <c r="L31" s="146"/>
      <c r="M31" s="146"/>
      <c r="N31" s="146"/>
      <c r="Y31" s="142"/>
      <c r="Z31" s="142"/>
      <c r="AA31" s="142"/>
      <c r="AB31" s="110" t="s">
        <v>12</v>
      </c>
      <c r="AC31" s="111">
        <v>27687</v>
      </c>
      <c r="AD31" s="112">
        <v>83016</v>
      </c>
      <c r="AE31" s="113">
        <f t="shared" si="2"/>
        <v>1.998374688481959</v>
      </c>
      <c r="AF31" s="112">
        <v>18176</v>
      </c>
      <c r="AG31" s="114">
        <f t="shared" si="3"/>
        <v>-0.7810542546015226</v>
      </c>
      <c r="AH31" s="142"/>
      <c r="AI31" s="142"/>
      <c r="AJ31" s="142"/>
      <c r="AL31" s="123" t="s">
        <v>20</v>
      </c>
      <c r="AM31" s="63">
        <v>107767</v>
      </c>
      <c r="AN31" s="63">
        <v>52681</v>
      </c>
      <c r="AO31" s="63">
        <v>35625</v>
      </c>
      <c r="AP31" s="63">
        <v>96400</v>
      </c>
      <c r="AQ31" s="63">
        <v>29905</v>
      </c>
      <c r="AR31" s="63">
        <v>11600</v>
      </c>
      <c r="AS31" s="66"/>
      <c r="AT31" s="123" t="s">
        <v>20</v>
      </c>
      <c r="AU31" s="63">
        <v>0</v>
      </c>
      <c r="AV31" s="63">
        <v>11000</v>
      </c>
      <c r="AW31" s="63">
        <v>17850</v>
      </c>
      <c r="AX31" s="63">
        <v>36600</v>
      </c>
      <c r="AY31" s="63">
        <v>44225</v>
      </c>
      <c r="AZ31" s="63">
        <v>41225</v>
      </c>
    </row>
    <row r="32" spans="1:52" ht="19.5" customHeight="1" thickBot="1" thickTop="1">
      <c r="A32" s="102" t="s">
        <v>59</v>
      </c>
      <c r="B32" s="74">
        <v>0.323</v>
      </c>
      <c r="C32" s="74">
        <v>0.153</v>
      </c>
      <c r="D32" s="74">
        <v>0.207</v>
      </c>
      <c r="E32" s="74">
        <v>0</v>
      </c>
      <c r="F32" s="74">
        <v>0.242</v>
      </c>
      <c r="G32" s="74">
        <v>0</v>
      </c>
      <c r="H32" s="4"/>
      <c r="I32" s="146"/>
      <c r="J32" s="146"/>
      <c r="K32" s="146"/>
      <c r="L32" s="146"/>
      <c r="M32" s="146"/>
      <c r="N32" s="146"/>
      <c r="Y32" s="142"/>
      <c r="Z32" s="142"/>
      <c r="AA32" s="142"/>
      <c r="AB32" s="115" t="s">
        <v>22</v>
      </c>
      <c r="AC32" s="116">
        <v>1043361</v>
      </c>
      <c r="AD32" s="116">
        <v>1175399</v>
      </c>
      <c r="AE32" s="117">
        <f t="shared" si="2"/>
        <v>0.12655063779458883</v>
      </c>
      <c r="AF32" s="116">
        <v>954155</v>
      </c>
      <c r="AG32" s="118">
        <f>-(AD32-AF32)/AD32</f>
        <v>-0.18822884824642525</v>
      </c>
      <c r="AH32" s="142"/>
      <c r="AI32" s="142"/>
      <c r="AJ32" s="142"/>
      <c r="AL32" s="123" t="s">
        <v>21</v>
      </c>
      <c r="AM32" s="63">
        <v>203696</v>
      </c>
      <c r="AN32" s="63">
        <v>228822</v>
      </c>
      <c r="AO32" s="63">
        <v>160498</v>
      </c>
      <c r="AP32" s="63">
        <v>87225</v>
      </c>
      <c r="AQ32" s="63">
        <v>12840</v>
      </c>
      <c r="AR32" s="63">
        <v>5600</v>
      </c>
      <c r="AS32" s="66"/>
      <c r="AT32" s="123" t="s">
        <v>21</v>
      </c>
      <c r="AU32" s="63">
        <v>0</v>
      </c>
      <c r="AV32" s="63">
        <v>5742</v>
      </c>
      <c r="AW32" s="63">
        <v>79530</v>
      </c>
      <c r="AX32" s="63">
        <v>79154</v>
      </c>
      <c r="AY32" s="63">
        <v>117040</v>
      </c>
      <c r="AZ32" s="63">
        <v>119475</v>
      </c>
    </row>
    <row r="33" spans="1:52" ht="18" customHeight="1">
      <c r="A33" s="102" t="s">
        <v>13</v>
      </c>
      <c r="B33" s="134">
        <v>0.518</v>
      </c>
      <c r="C33" s="135">
        <v>0.483</v>
      </c>
      <c r="D33" s="74">
        <v>0.357</v>
      </c>
      <c r="E33" s="74">
        <v>0.245</v>
      </c>
      <c r="F33" s="74">
        <v>0.31</v>
      </c>
      <c r="G33" s="74">
        <v>0.169</v>
      </c>
      <c r="H33" s="4"/>
      <c r="I33" s="146"/>
      <c r="J33" s="146"/>
      <c r="K33" s="146"/>
      <c r="L33" s="146"/>
      <c r="M33" s="146"/>
      <c r="N33" s="146"/>
      <c r="Y33" s="142"/>
      <c r="Z33" s="142"/>
      <c r="AA33" s="142"/>
      <c r="AB33" s="131"/>
      <c r="AC33" s="131"/>
      <c r="AD33" s="131"/>
      <c r="AE33" s="131"/>
      <c r="AF33" s="131"/>
      <c r="AG33" s="131"/>
      <c r="AH33" s="142"/>
      <c r="AI33" s="142"/>
      <c r="AJ33" s="142"/>
      <c r="AK33" s="10"/>
      <c r="AL33" s="123" t="s">
        <v>13</v>
      </c>
      <c r="AM33" s="63">
        <f aca="true" t="shared" si="6" ref="AM33:AR33">SUM(AM26:AM32)</f>
        <v>787533</v>
      </c>
      <c r="AN33" s="63">
        <f t="shared" si="6"/>
        <v>850133</v>
      </c>
      <c r="AO33" s="63">
        <f t="shared" si="6"/>
        <v>585823</v>
      </c>
      <c r="AP33" s="63">
        <f t="shared" si="6"/>
        <v>496930</v>
      </c>
      <c r="AQ33" s="63">
        <f t="shared" si="6"/>
        <v>305895</v>
      </c>
      <c r="AR33" s="63">
        <f t="shared" si="6"/>
        <v>327330</v>
      </c>
      <c r="AS33" s="66"/>
      <c r="AT33" s="123" t="s">
        <v>13</v>
      </c>
      <c r="AU33" s="63">
        <f aca="true" t="shared" si="7" ref="AU33:AZ33">SUM(AU26:AU32)</f>
        <v>0</v>
      </c>
      <c r="AV33" s="63">
        <f t="shared" si="7"/>
        <v>18242</v>
      </c>
      <c r="AW33" s="63">
        <f t="shared" si="7"/>
        <v>289680</v>
      </c>
      <c r="AX33" s="63">
        <f t="shared" si="7"/>
        <v>305362</v>
      </c>
      <c r="AY33" s="63">
        <f t="shared" si="7"/>
        <v>460519</v>
      </c>
      <c r="AZ33" s="63">
        <f t="shared" si="7"/>
        <v>411000</v>
      </c>
    </row>
    <row r="34" spans="1:45" ht="15.75">
      <c r="A34" s="146"/>
      <c r="B34" s="148"/>
      <c r="C34" s="148"/>
      <c r="D34" s="146"/>
      <c r="E34" s="151"/>
      <c r="F34" s="151"/>
      <c r="G34" s="4"/>
      <c r="H34" s="4"/>
      <c r="I34" s="146"/>
      <c r="J34" s="146"/>
      <c r="K34" s="146"/>
      <c r="L34" s="146"/>
      <c r="M34" s="146"/>
      <c r="N34" s="146"/>
      <c r="Y34" s="142"/>
      <c r="Z34" s="142"/>
      <c r="AA34" s="142"/>
      <c r="AB34" s="132"/>
      <c r="AC34" s="132"/>
      <c r="AD34" s="132"/>
      <c r="AE34" s="132"/>
      <c r="AF34" s="132"/>
      <c r="AG34" s="132"/>
      <c r="AH34" s="142"/>
      <c r="AI34" s="142"/>
      <c r="AJ34" s="142"/>
      <c r="AK34" s="7"/>
      <c r="AL34" s="11"/>
      <c r="AM34" s="11"/>
      <c r="AN34" s="11"/>
      <c r="AO34" s="11"/>
      <c r="AP34" s="11"/>
      <c r="AQ34" s="11"/>
      <c r="AR34" s="11"/>
      <c r="AS34" s="11"/>
    </row>
    <row r="35" spans="1:52" ht="12.75">
      <c r="A35" s="147"/>
      <c r="B35" s="152" t="s">
        <v>29</v>
      </c>
      <c r="C35" s="152"/>
      <c r="D35" s="147"/>
      <c r="E35" s="147"/>
      <c r="F35" s="147"/>
      <c r="G35" s="4"/>
      <c r="H35" s="4"/>
      <c r="I35" s="146"/>
      <c r="J35" s="146"/>
      <c r="K35" s="146"/>
      <c r="L35" s="146"/>
      <c r="M35" s="146"/>
      <c r="N35" s="146"/>
      <c r="Y35" s="142"/>
      <c r="Z35" s="142"/>
      <c r="AA35" s="142"/>
      <c r="AB35" s="132"/>
      <c r="AC35" s="132"/>
      <c r="AD35" s="132"/>
      <c r="AE35" s="132"/>
      <c r="AF35" s="132"/>
      <c r="AG35" s="132"/>
      <c r="AH35" s="142"/>
      <c r="AI35" s="142"/>
      <c r="AJ35" s="142"/>
      <c r="AK35" s="7"/>
      <c r="AL35" s="1" t="s">
        <v>65</v>
      </c>
      <c r="AM35" s="7"/>
      <c r="AN35" s="7"/>
      <c r="AO35" s="7"/>
      <c r="AP35" s="7"/>
      <c r="AQ35" s="7"/>
      <c r="AR35" s="7"/>
      <c r="AS35" s="7"/>
      <c r="AY35" s="8"/>
      <c r="AZ35" s="8"/>
    </row>
    <row r="36" spans="1:52" ht="12.75">
      <c r="A36" s="147"/>
      <c r="B36" s="12"/>
      <c r="C36" s="13" t="s">
        <v>60</v>
      </c>
      <c r="D36" s="147"/>
      <c r="E36" s="147"/>
      <c r="F36" s="147"/>
      <c r="G36" s="4"/>
      <c r="H36" s="4"/>
      <c r="I36" s="146"/>
      <c r="J36" s="146"/>
      <c r="K36" s="146"/>
      <c r="L36" s="146"/>
      <c r="M36" s="146"/>
      <c r="N36" s="146"/>
      <c r="Y36" s="142"/>
      <c r="Z36" s="142"/>
      <c r="AA36" s="142"/>
      <c r="AB36" s="132"/>
      <c r="AC36" s="132"/>
      <c r="AD36" s="132"/>
      <c r="AE36" s="132"/>
      <c r="AF36" s="132"/>
      <c r="AG36" s="132"/>
      <c r="AH36" s="142"/>
      <c r="AI36" s="142"/>
      <c r="AJ36" s="142"/>
      <c r="AK36" s="7"/>
      <c r="AL36" s="7"/>
      <c r="AM36" s="7"/>
      <c r="AN36" s="7"/>
      <c r="AO36" s="7"/>
      <c r="AP36" s="7"/>
      <c r="AQ36" s="7"/>
      <c r="AR36" s="7"/>
      <c r="AS36" s="7"/>
      <c r="AY36" s="8"/>
      <c r="AZ36" s="8"/>
    </row>
    <row r="37" spans="1:52" ht="12.75">
      <c r="A37" s="147"/>
      <c r="B37" s="14"/>
      <c r="C37" s="13" t="s">
        <v>27</v>
      </c>
      <c r="D37" s="147"/>
      <c r="E37" s="147"/>
      <c r="F37" s="147"/>
      <c r="G37" s="4"/>
      <c r="H37" s="4"/>
      <c r="I37" s="146"/>
      <c r="J37" s="146"/>
      <c r="K37" s="146"/>
      <c r="L37" s="146"/>
      <c r="M37" s="146"/>
      <c r="N37" s="146"/>
      <c r="Y37" s="142"/>
      <c r="Z37" s="142"/>
      <c r="AA37" s="142"/>
      <c r="AB37" s="132"/>
      <c r="AC37" s="132"/>
      <c r="AD37" s="132"/>
      <c r="AE37" s="132"/>
      <c r="AF37" s="132"/>
      <c r="AG37" s="132"/>
      <c r="AH37" s="142"/>
      <c r="AI37" s="142"/>
      <c r="AJ37" s="142"/>
      <c r="AK37" s="7"/>
      <c r="AL37" s="7"/>
      <c r="AM37" s="7"/>
      <c r="AN37" s="7"/>
      <c r="AO37" s="7"/>
      <c r="AP37" s="7"/>
      <c r="AQ37" s="7"/>
      <c r="AR37" s="7"/>
      <c r="AS37" s="7"/>
      <c r="AY37" s="8"/>
      <c r="AZ37" s="8"/>
    </row>
    <row r="38" spans="1:52" ht="12.75">
      <c r="A38" s="147"/>
      <c r="B38" s="15"/>
      <c r="C38" s="13" t="s">
        <v>28</v>
      </c>
      <c r="D38" s="147"/>
      <c r="E38" s="147"/>
      <c r="F38" s="147"/>
      <c r="G38" s="4"/>
      <c r="H38" s="4"/>
      <c r="I38" s="146"/>
      <c r="J38" s="146"/>
      <c r="K38" s="146"/>
      <c r="L38" s="146"/>
      <c r="M38" s="146"/>
      <c r="N38" s="146"/>
      <c r="Y38" s="142"/>
      <c r="Z38" s="142"/>
      <c r="AA38" s="142"/>
      <c r="AB38" s="132"/>
      <c r="AC38" s="132"/>
      <c r="AD38" s="132"/>
      <c r="AE38" s="132"/>
      <c r="AF38" s="132"/>
      <c r="AG38" s="132"/>
      <c r="AH38" s="142"/>
      <c r="AI38" s="142"/>
      <c r="AJ38" s="142"/>
      <c r="AK38" s="3"/>
      <c r="AY38" s="8"/>
      <c r="AZ38" s="8"/>
    </row>
    <row r="39" spans="1:6" ht="12.75">
      <c r="A39" s="147"/>
      <c r="B39" s="149"/>
      <c r="C39" s="149"/>
      <c r="D39" s="147"/>
      <c r="E39" s="147"/>
      <c r="F39" s="147"/>
    </row>
    <row r="40" spans="1:6" ht="12.75">
      <c r="A40" s="147"/>
      <c r="B40" s="149"/>
      <c r="C40" s="149"/>
      <c r="D40" s="147"/>
      <c r="E40" s="147"/>
      <c r="F40" s="147"/>
    </row>
    <row r="41" spans="9:14" ht="12.75">
      <c r="I41" s="8"/>
      <c r="J41" s="8"/>
      <c r="K41" s="8"/>
      <c r="L41" s="8"/>
      <c r="M41" s="8"/>
      <c r="N41" s="8"/>
    </row>
    <row r="43" spans="47:52" ht="12.75">
      <c r="AU43" s="16"/>
      <c r="AV43" s="27"/>
      <c r="AW43" s="27"/>
      <c r="AX43" s="27"/>
      <c r="AY43" s="27"/>
      <c r="AZ43" s="27"/>
    </row>
    <row r="50" spans="34:36" ht="12.75">
      <c r="AH50" s="3"/>
      <c r="AI50" s="3"/>
      <c r="AJ50" s="3"/>
    </row>
    <row r="51" spans="8:36" ht="12.75">
      <c r="H51" s="3"/>
      <c r="O51" s="3"/>
      <c r="P51" s="3"/>
      <c r="Q51" s="3"/>
      <c r="R51" s="3"/>
      <c r="S51" s="3"/>
      <c r="T51" s="3"/>
      <c r="U51" s="3"/>
      <c r="V51" s="3"/>
      <c r="W51" s="3"/>
      <c r="Y51" s="3"/>
      <c r="Z51" s="3"/>
      <c r="AF51" s="3"/>
      <c r="AG51" s="3"/>
      <c r="AH51" s="3"/>
      <c r="AI51" s="3"/>
      <c r="AJ51" s="3"/>
    </row>
    <row r="52" spans="7:36" ht="12.75">
      <c r="G52" s="3"/>
      <c r="H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2:36" ht="12.75">
      <c r="B53" s="3"/>
      <c r="C53" s="3"/>
      <c r="D53" s="3"/>
      <c r="E53" s="3"/>
      <c r="F53" s="3"/>
      <c r="G53" s="3"/>
      <c r="H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2:36" ht="12.75">
      <c r="B54" s="3"/>
      <c r="C54" s="3"/>
      <c r="D54" s="3"/>
      <c r="E54" s="3"/>
      <c r="F54" s="3"/>
      <c r="G54" s="3"/>
      <c r="H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2:36" ht="12.75">
      <c r="B55" s="3"/>
      <c r="C55" s="3"/>
      <c r="D55" s="3"/>
      <c r="E55" s="3"/>
      <c r="F55" s="3"/>
      <c r="G55" s="3"/>
      <c r="H55" s="3"/>
      <c r="I55" s="1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2:36" ht="12.75">
      <c r="B56" s="3"/>
      <c r="C56" s="3"/>
      <c r="D56" s="3"/>
      <c r="E56" s="3"/>
      <c r="F56" s="3"/>
      <c r="G56" s="3"/>
      <c r="H56" s="3"/>
      <c r="I56" s="1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2:36" ht="12.75">
      <c r="B57" s="3"/>
      <c r="C57" s="3"/>
      <c r="D57" s="3"/>
      <c r="E57" s="3"/>
      <c r="F57" s="3"/>
      <c r="G57" s="3"/>
      <c r="H57" s="3"/>
      <c r="I57" s="18"/>
      <c r="J57" s="17"/>
      <c r="K57" s="18"/>
      <c r="L57" s="19"/>
      <c r="M57" s="20"/>
      <c r="N57" s="17"/>
      <c r="O57" s="3"/>
      <c r="P57" s="3"/>
      <c r="Q57" s="3"/>
      <c r="R57" s="3"/>
      <c r="S57" s="3"/>
      <c r="T57" s="3"/>
      <c r="U57" s="3"/>
      <c r="V57" s="3"/>
      <c r="W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2:36" ht="12.75">
      <c r="B58" s="3"/>
      <c r="C58" s="3"/>
      <c r="D58" s="3"/>
      <c r="E58" s="3"/>
      <c r="F58" s="3"/>
      <c r="G58" s="3"/>
      <c r="H58" s="3"/>
      <c r="I58" s="18"/>
      <c r="J58" s="17"/>
      <c r="K58" s="18"/>
      <c r="L58" s="19"/>
      <c r="M58" s="20"/>
      <c r="N58" s="17"/>
      <c r="O58" s="3"/>
      <c r="P58" s="3"/>
      <c r="Q58" s="3"/>
      <c r="R58" s="3"/>
      <c r="S58" s="3"/>
      <c r="T58" s="3"/>
      <c r="U58" s="3"/>
      <c r="V58" s="3"/>
      <c r="W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2:36" ht="12.75">
      <c r="B59" s="3"/>
      <c r="C59" s="3"/>
      <c r="D59" s="3"/>
      <c r="E59" s="3"/>
      <c r="F59" s="3"/>
      <c r="G59" s="3"/>
      <c r="H59" s="3"/>
      <c r="I59" s="18"/>
      <c r="J59" s="17"/>
      <c r="K59" s="18"/>
      <c r="L59" s="19"/>
      <c r="M59" s="20"/>
      <c r="N59" s="17"/>
      <c r="O59" s="3"/>
      <c r="P59" s="3"/>
      <c r="Q59" s="3"/>
      <c r="R59" s="3"/>
      <c r="S59" s="3"/>
      <c r="T59" s="3"/>
      <c r="U59" s="3"/>
      <c r="V59" s="3"/>
      <c r="W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2:36" ht="12.75">
      <c r="B60" s="3"/>
      <c r="C60" s="3"/>
      <c r="D60" s="3"/>
      <c r="E60" s="3"/>
      <c r="F60" s="3"/>
      <c r="G60" s="3"/>
      <c r="H60" s="3"/>
      <c r="O60" s="3"/>
      <c r="P60" s="3"/>
      <c r="Q60" s="3"/>
      <c r="R60" s="3"/>
      <c r="S60" s="3"/>
      <c r="T60" s="3"/>
      <c r="U60" s="3"/>
      <c r="V60" s="3"/>
      <c r="W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2:36" ht="12.75">
      <c r="B61" s="3"/>
      <c r="C61" s="3"/>
      <c r="D61" s="3"/>
      <c r="E61" s="3"/>
      <c r="F61" s="3"/>
      <c r="G61" s="3"/>
      <c r="H61" s="3"/>
      <c r="O61" s="3"/>
      <c r="P61" s="3"/>
      <c r="Q61" s="3"/>
      <c r="R61" s="3"/>
      <c r="S61" s="3"/>
      <c r="T61" s="3"/>
      <c r="U61" s="3"/>
      <c r="V61" s="3"/>
      <c r="W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2:36" ht="12.75">
      <c r="B62" s="3"/>
      <c r="C62" s="3"/>
      <c r="D62" s="3"/>
      <c r="E62" s="3"/>
      <c r="F62" s="3"/>
      <c r="G62" s="3"/>
      <c r="H62" s="3"/>
      <c r="O62" s="21"/>
      <c r="P62" s="21"/>
      <c r="Q62" s="21"/>
      <c r="R62" s="21"/>
      <c r="S62" s="21"/>
      <c r="T62" s="21"/>
      <c r="U62" s="21"/>
      <c r="V62" s="21"/>
      <c r="W62" s="21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2:36" ht="12.75">
      <c r="B63" s="3"/>
      <c r="C63" s="3"/>
      <c r="D63" s="3"/>
      <c r="E63" s="3"/>
      <c r="F63" s="3"/>
      <c r="G63" s="3"/>
      <c r="H63" s="3"/>
      <c r="O63" s="22"/>
      <c r="P63" s="23"/>
      <c r="Q63" s="23"/>
      <c r="R63" s="23"/>
      <c r="S63" s="23"/>
      <c r="T63" s="23"/>
      <c r="U63" s="23"/>
      <c r="V63" s="23"/>
      <c r="W63" s="2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2:36" ht="12.75">
      <c r="B64" s="3"/>
      <c r="C64" s="3"/>
      <c r="D64" s="3"/>
      <c r="E64" s="3"/>
      <c r="F64" s="3"/>
      <c r="G64" s="3"/>
      <c r="H64" s="3"/>
      <c r="O64" s="22"/>
      <c r="P64" s="23"/>
      <c r="Q64" s="23"/>
      <c r="R64" s="23"/>
      <c r="S64" s="23"/>
      <c r="T64" s="23"/>
      <c r="U64" s="23"/>
      <c r="V64" s="23"/>
      <c r="W64" s="2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2:36" ht="12.75">
      <c r="B65" s="3"/>
      <c r="C65" s="3"/>
      <c r="D65" s="3"/>
      <c r="E65" s="3"/>
      <c r="F65" s="3"/>
      <c r="G65" s="3"/>
      <c r="H65" s="3"/>
      <c r="O65" s="22"/>
      <c r="P65" s="23"/>
      <c r="Q65" s="23"/>
      <c r="R65" s="23"/>
      <c r="S65" s="23"/>
      <c r="T65" s="23"/>
      <c r="U65" s="23"/>
      <c r="V65" s="23"/>
      <c r="W65" s="2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2:36" ht="12.75">
      <c r="B66" s="3"/>
      <c r="C66" s="3"/>
      <c r="D66" s="3"/>
      <c r="E66" s="3"/>
      <c r="F66" s="3"/>
      <c r="G66" s="3"/>
      <c r="H66" s="3"/>
      <c r="O66" s="22"/>
      <c r="P66" s="23"/>
      <c r="Q66" s="23"/>
      <c r="R66" s="23"/>
      <c r="S66" s="23"/>
      <c r="T66" s="23"/>
      <c r="U66" s="23"/>
      <c r="V66" s="23"/>
      <c r="W66" s="2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2:36" ht="12.75">
      <c r="B67" s="3"/>
      <c r="C67" s="3"/>
      <c r="D67" s="3"/>
      <c r="E67" s="3"/>
      <c r="F67" s="3"/>
      <c r="G67" s="3"/>
      <c r="H67" s="3"/>
      <c r="O67" s="22"/>
      <c r="P67" s="23"/>
      <c r="Q67" s="23"/>
      <c r="R67" s="23"/>
      <c r="S67" s="23"/>
      <c r="T67" s="23"/>
      <c r="U67" s="23"/>
      <c r="V67" s="23"/>
      <c r="W67" s="2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2.75">
      <c r="A68" s="3"/>
      <c r="B68" s="3"/>
      <c r="C68" s="3"/>
      <c r="D68" s="3"/>
      <c r="E68" s="3"/>
      <c r="F68" s="3"/>
      <c r="G68" s="3"/>
      <c r="H68" s="3"/>
      <c r="O68" s="22"/>
      <c r="P68" s="23"/>
      <c r="Q68" s="23"/>
      <c r="R68" s="23"/>
      <c r="S68" s="23"/>
      <c r="T68" s="23"/>
      <c r="U68" s="23"/>
      <c r="V68" s="23"/>
      <c r="W68" s="2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2.75">
      <c r="A69" s="3"/>
      <c r="B69" s="3"/>
      <c r="C69" s="3"/>
      <c r="D69" s="3"/>
      <c r="E69" s="3"/>
      <c r="F69" s="3"/>
      <c r="G69" s="3"/>
      <c r="H69" s="3"/>
      <c r="O69" s="22"/>
      <c r="P69" s="23"/>
      <c r="Q69" s="23"/>
      <c r="R69" s="23"/>
      <c r="S69" s="23"/>
      <c r="T69" s="23"/>
      <c r="U69" s="23"/>
      <c r="V69" s="23"/>
      <c r="W69" s="2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2.75">
      <c r="A70" s="3"/>
      <c r="B70" s="3"/>
      <c r="C70" s="3"/>
      <c r="D70" s="3"/>
      <c r="E70" s="3"/>
      <c r="F70" s="3"/>
      <c r="G70" s="3"/>
      <c r="H70" s="3"/>
      <c r="O70" s="22"/>
      <c r="P70" s="23"/>
      <c r="Q70" s="23"/>
      <c r="R70" s="23"/>
      <c r="S70" s="23"/>
      <c r="T70" s="23"/>
      <c r="U70" s="23"/>
      <c r="V70" s="23"/>
      <c r="W70" s="2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12.75">
      <c r="A71" s="3"/>
      <c r="B71" s="3"/>
      <c r="C71" s="3"/>
      <c r="D71" s="3"/>
      <c r="E71" s="3"/>
      <c r="F71" s="3"/>
      <c r="G71" s="3"/>
      <c r="H71" s="3"/>
      <c r="O71" s="24"/>
      <c r="P71" s="24"/>
      <c r="Q71" s="24"/>
      <c r="R71" s="24"/>
      <c r="S71" s="24"/>
      <c r="T71" s="24"/>
      <c r="U71" s="24"/>
      <c r="V71" s="24"/>
      <c r="W71" s="24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12.75">
      <c r="A72" s="3"/>
      <c r="B72" s="3"/>
      <c r="C72" s="3"/>
      <c r="D72" s="3"/>
      <c r="E72" s="3"/>
      <c r="F72" s="3"/>
      <c r="G72" s="3"/>
      <c r="H72" s="3"/>
      <c r="O72" s="21"/>
      <c r="P72" s="22"/>
      <c r="Q72" s="22"/>
      <c r="R72" s="22"/>
      <c r="S72" s="22"/>
      <c r="T72" s="22"/>
      <c r="U72" s="22"/>
      <c r="V72" s="22"/>
      <c r="W72" s="22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12.75">
      <c r="A73" s="3"/>
      <c r="B73" s="3"/>
      <c r="C73" s="3"/>
      <c r="D73" s="3"/>
      <c r="E73" s="3"/>
      <c r="F73" s="3"/>
      <c r="G73" s="3"/>
      <c r="H73" s="3"/>
      <c r="O73" s="21"/>
      <c r="P73" s="23"/>
      <c r="Q73" s="23"/>
      <c r="R73" s="23"/>
      <c r="S73" s="23"/>
      <c r="T73" s="23"/>
      <c r="U73" s="23"/>
      <c r="V73" s="23"/>
      <c r="W73" s="2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12.75">
      <c r="A74" s="3"/>
      <c r="B74" s="3"/>
      <c r="C74" s="3"/>
      <c r="D74" s="3"/>
      <c r="E74" s="3"/>
      <c r="F74" s="3"/>
      <c r="G74" s="3"/>
      <c r="H74" s="3"/>
      <c r="O74" s="21"/>
      <c r="P74" s="23"/>
      <c r="Q74" s="23"/>
      <c r="R74" s="23"/>
      <c r="S74" s="23"/>
      <c r="T74" s="23"/>
      <c r="U74" s="23"/>
      <c r="V74" s="23"/>
      <c r="W74" s="2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12.75">
      <c r="A75" s="3"/>
      <c r="B75" s="3"/>
      <c r="C75" s="3"/>
      <c r="D75" s="3"/>
      <c r="E75" s="3"/>
      <c r="F75" s="3"/>
      <c r="G75" s="3"/>
      <c r="H75" s="3"/>
      <c r="O75" s="21"/>
      <c r="P75" s="23"/>
      <c r="Q75" s="23"/>
      <c r="R75" s="23"/>
      <c r="S75" s="23"/>
      <c r="T75" s="23"/>
      <c r="U75" s="23"/>
      <c r="V75" s="23"/>
      <c r="W75" s="2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21"/>
      <c r="P76" s="23"/>
      <c r="Q76" s="23"/>
      <c r="R76" s="23"/>
      <c r="S76" s="23"/>
      <c r="T76" s="23"/>
      <c r="U76" s="23"/>
      <c r="V76" s="23"/>
      <c r="W76" s="2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21"/>
      <c r="P77" s="23"/>
      <c r="Q77" s="23"/>
      <c r="R77" s="23"/>
      <c r="S77" s="23"/>
      <c r="T77" s="23"/>
      <c r="U77" s="23"/>
      <c r="V77" s="23"/>
      <c r="W77" s="2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21"/>
      <c r="P78" s="23"/>
      <c r="Q78" s="23"/>
      <c r="R78" s="23"/>
      <c r="S78" s="23"/>
      <c r="T78" s="23"/>
      <c r="U78" s="23"/>
      <c r="V78" s="23"/>
      <c r="W78" s="2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21"/>
      <c r="P79" s="23"/>
      <c r="Q79" s="23"/>
      <c r="R79" s="23"/>
      <c r="S79" s="23"/>
      <c r="T79" s="23"/>
      <c r="U79" s="23"/>
      <c r="V79" s="23"/>
      <c r="W79" s="2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1"/>
      <c r="P80" s="23"/>
      <c r="Q80" s="23"/>
      <c r="R80" s="23"/>
      <c r="S80" s="23"/>
      <c r="T80" s="23"/>
      <c r="U80" s="23"/>
      <c r="V80" s="23"/>
      <c r="W80" s="2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1"/>
      <c r="P81" s="23"/>
      <c r="Q81" s="23"/>
      <c r="R81" s="23"/>
      <c r="S81" s="23"/>
      <c r="T81" s="23"/>
      <c r="U81" s="23"/>
      <c r="V81" s="23"/>
      <c r="W81" s="2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6"/>
      <c r="P84" s="3"/>
      <c r="Q84" s="3"/>
      <c r="R84" s="3"/>
      <c r="S84" s="3"/>
      <c r="T84" s="3"/>
      <c r="U84" s="3"/>
      <c r="V84" s="3"/>
      <c r="W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6"/>
      <c r="P85" s="3"/>
      <c r="Q85" s="3"/>
      <c r="R85" s="3"/>
      <c r="S85" s="3"/>
      <c r="T85" s="3"/>
      <c r="U85" s="3"/>
      <c r="V85" s="3"/>
      <c r="W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6"/>
      <c r="P86" s="3"/>
      <c r="Q86" s="3"/>
      <c r="R86" s="3"/>
      <c r="S86" s="3"/>
      <c r="T86" s="3"/>
      <c r="U86" s="3"/>
      <c r="V86" s="3"/>
      <c r="W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6"/>
      <c r="P87" s="3"/>
      <c r="Q87" s="3"/>
      <c r="R87" s="3"/>
      <c r="S87" s="3"/>
      <c r="T87" s="3"/>
      <c r="U87" s="3"/>
      <c r="V87" s="3"/>
      <c r="W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6"/>
      <c r="P88" s="3"/>
      <c r="Q88" s="3"/>
      <c r="R88" s="3"/>
      <c r="S88" s="3"/>
      <c r="T88" s="3"/>
      <c r="U88" s="3"/>
      <c r="V88" s="3"/>
      <c r="W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1" ht="12.75">
      <c r="A89" s="3"/>
      <c r="B89" s="3"/>
      <c r="C89" s="3"/>
      <c r="D89" s="3"/>
      <c r="E89" s="3"/>
      <c r="F89" s="3"/>
      <c r="G89" s="3"/>
      <c r="I89" s="3"/>
      <c r="J89" s="3"/>
      <c r="K89" s="3"/>
      <c r="L89" s="3"/>
      <c r="M89" s="3"/>
      <c r="N89" s="3"/>
      <c r="O89" s="2"/>
      <c r="AA89" s="3"/>
      <c r="AB89" s="3"/>
      <c r="AC89" s="3"/>
      <c r="AD89" s="3"/>
      <c r="AE89" s="3"/>
    </row>
    <row r="90" spans="1:15" ht="12.75">
      <c r="A90" s="3"/>
      <c r="B90" s="3"/>
      <c r="C90" s="3"/>
      <c r="D90" s="3"/>
      <c r="E90" s="3"/>
      <c r="F90" s="3"/>
      <c r="I90" s="3"/>
      <c r="J90" s="3"/>
      <c r="K90" s="3"/>
      <c r="L90" s="3"/>
      <c r="M90" s="3"/>
      <c r="N90" s="3"/>
      <c r="O90" s="2"/>
    </row>
    <row r="91" spans="1:15" ht="12.75">
      <c r="A91" s="3"/>
      <c r="I91" s="3"/>
      <c r="J91" s="3"/>
      <c r="K91" s="3"/>
      <c r="L91" s="3"/>
      <c r="M91" s="3"/>
      <c r="N91" s="3"/>
      <c r="O91" s="2"/>
    </row>
    <row r="92" spans="9:15" ht="12.75">
      <c r="I92" s="3"/>
      <c r="J92" s="3"/>
      <c r="K92" s="3"/>
      <c r="L92" s="3"/>
      <c r="M92" s="3"/>
      <c r="N92" s="3"/>
      <c r="O92" s="2"/>
    </row>
    <row r="93" spans="9:14" ht="12.75">
      <c r="I93" s="3"/>
      <c r="J93" s="3"/>
      <c r="K93" s="3"/>
      <c r="L93" s="3"/>
      <c r="M93" s="3"/>
      <c r="N93" s="3"/>
    </row>
    <row r="94" spans="9:14" ht="12.75">
      <c r="I94" s="3"/>
      <c r="J94" s="3"/>
      <c r="K94" s="3"/>
      <c r="L94" s="3"/>
      <c r="M94" s="3"/>
      <c r="N94" s="3"/>
    </row>
    <row r="95" spans="9:14" ht="12.75">
      <c r="I95" s="3"/>
      <c r="J95" s="3"/>
      <c r="K95" s="3"/>
      <c r="L95" s="3"/>
      <c r="M95" s="3"/>
      <c r="N95" s="3"/>
    </row>
    <row r="96" spans="9:14" ht="12.75">
      <c r="I96" s="3"/>
      <c r="J96" s="3"/>
      <c r="K96" s="3"/>
      <c r="L96" s="3"/>
      <c r="M96" s="3"/>
      <c r="N96" s="3"/>
    </row>
    <row r="97" spans="9:14" ht="12.75">
      <c r="I97" s="3"/>
      <c r="J97" s="3"/>
      <c r="K97" s="3"/>
      <c r="L97" s="3"/>
      <c r="M97" s="3"/>
      <c r="N97" s="3"/>
    </row>
    <row r="98" spans="9:14" ht="12.75">
      <c r="I98" s="3"/>
      <c r="J98" s="3"/>
      <c r="K98" s="3"/>
      <c r="L98" s="3"/>
      <c r="M98" s="3"/>
      <c r="N98" s="3"/>
    </row>
    <row r="99" spans="9:14" ht="12.75">
      <c r="I99" s="3"/>
      <c r="J99" s="3"/>
      <c r="K99" s="3"/>
      <c r="L99" s="3"/>
      <c r="M99" s="3"/>
      <c r="N99" s="3"/>
    </row>
    <row r="100" spans="9:14" ht="12.75">
      <c r="I100" s="3"/>
      <c r="J100" s="3"/>
      <c r="K100" s="3"/>
      <c r="L100" s="3"/>
      <c r="M100" s="3"/>
      <c r="N100" s="3"/>
    </row>
    <row r="101" spans="9:14" ht="12.75">
      <c r="I101" s="3"/>
      <c r="J101" s="3"/>
      <c r="K101" s="3"/>
      <c r="L101" s="3"/>
      <c r="M101" s="3"/>
      <c r="N101" s="3"/>
    </row>
    <row r="102" spans="9:14" ht="12.75">
      <c r="I102" s="3"/>
      <c r="J102" s="3"/>
      <c r="K102" s="3"/>
      <c r="L102" s="3"/>
      <c r="M102" s="3"/>
      <c r="N102" s="3"/>
    </row>
    <row r="103" spans="9:14" ht="12.75">
      <c r="I103" s="3"/>
      <c r="J103" s="3"/>
      <c r="K103" s="3"/>
      <c r="L103" s="3"/>
      <c r="M103" s="3"/>
      <c r="N103" s="3"/>
    </row>
    <row r="104" spans="9:14" ht="12.75">
      <c r="I104" s="3"/>
      <c r="J104" s="3"/>
      <c r="K104" s="3"/>
      <c r="L104" s="3"/>
      <c r="M104" s="3"/>
      <c r="N104" s="3"/>
    </row>
    <row r="105" spans="9:14" ht="12.75">
      <c r="I105" s="3"/>
      <c r="J105" s="3"/>
      <c r="K105" s="3"/>
      <c r="L105" s="3"/>
      <c r="M105" s="3"/>
      <c r="N105" s="3"/>
    </row>
    <row r="106" spans="9:14" ht="12.75">
      <c r="I106" s="3"/>
      <c r="J106" s="3"/>
      <c r="K106" s="3"/>
      <c r="L106" s="3"/>
      <c r="M106" s="3"/>
      <c r="N106" s="3"/>
    </row>
    <row r="107" spans="9:14" ht="12.75">
      <c r="I107" s="3"/>
      <c r="J107" s="3"/>
      <c r="K107" s="3"/>
      <c r="L107" s="3"/>
      <c r="M107" s="3"/>
      <c r="N107" s="3"/>
    </row>
    <row r="108" spans="9:14" ht="12.75">
      <c r="I108" s="3"/>
      <c r="J108" s="3"/>
      <c r="K108" s="3"/>
      <c r="L108" s="3"/>
      <c r="M108" s="3"/>
      <c r="N108" s="3"/>
    </row>
    <row r="109" spans="9:14" ht="12.75">
      <c r="I109" s="3"/>
      <c r="J109" s="3"/>
      <c r="K109" s="3"/>
      <c r="L109" s="3"/>
      <c r="M109" s="3"/>
      <c r="N109" s="3"/>
    </row>
    <row r="110" spans="9:14" ht="12.75">
      <c r="I110" s="3"/>
      <c r="J110" s="3"/>
      <c r="K110" s="3"/>
      <c r="L110" s="3"/>
      <c r="M110" s="3"/>
      <c r="N110" s="3"/>
    </row>
    <row r="111" spans="9:14" ht="12.75">
      <c r="I111" s="3"/>
      <c r="J111" s="3"/>
      <c r="K111" s="3"/>
      <c r="L111" s="3"/>
      <c r="M111" s="3"/>
      <c r="N111" s="3"/>
    </row>
    <row r="112" spans="9:14" ht="12.75">
      <c r="I112" s="3"/>
      <c r="J112" s="3"/>
      <c r="K112" s="3"/>
      <c r="L112" s="3"/>
      <c r="M112" s="3"/>
      <c r="N112" s="3"/>
    </row>
    <row r="113" spans="9:14" ht="12.75">
      <c r="I113" s="3"/>
      <c r="J113" s="3"/>
      <c r="K113" s="3"/>
      <c r="L113" s="3"/>
      <c r="M113" s="3"/>
      <c r="N113" s="3"/>
    </row>
    <row r="135" spans="9:13" ht="12.75">
      <c r="I135" s="17"/>
      <c r="J135" s="17"/>
      <c r="K135" s="17"/>
      <c r="L135" s="17"/>
      <c r="M135" s="17"/>
    </row>
    <row r="137" ht="12.75">
      <c r="L137" s="25"/>
    </row>
    <row r="138" ht="12.75">
      <c r="L138" s="25"/>
    </row>
    <row r="139" ht="12.75">
      <c r="L139" s="25"/>
    </row>
    <row r="140" ht="12.75">
      <c r="L140" s="25"/>
    </row>
    <row r="141" ht="12.75">
      <c r="L141" s="25"/>
    </row>
    <row r="142" ht="12.75">
      <c r="L142" s="25"/>
    </row>
    <row r="143" ht="12.75">
      <c r="L143" s="25"/>
    </row>
  </sheetData>
  <sheetProtection/>
  <mergeCells count="25">
    <mergeCell ref="I27:N38"/>
    <mergeCell ref="X1:X65536"/>
    <mergeCell ref="AF2:AJ2"/>
    <mergeCell ref="AB18:AG18"/>
    <mergeCell ref="Y17:AJ17"/>
    <mergeCell ref="AE2:AE3"/>
    <mergeCell ref="Y2:AD2"/>
    <mergeCell ref="AH18:AJ38"/>
    <mergeCell ref="AB33:AG38"/>
    <mergeCell ref="B34:C34"/>
    <mergeCell ref="B39:C40"/>
    <mergeCell ref="A2:A18"/>
    <mergeCell ref="B16:F18"/>
    <mergeCell ref="D34:F40"/>
    <mergeCell ref="B35:C35"/>
    <mergeCell ref="AT2:AZ2"/>
    <mergeCell ref="AT13:AZ13"/>
    <mergeCell ref="AT24:AZ24"/>
    <mergeCell ref="A19:G19"/>
    <mergeCell ref="AL2:AR2"/>
    <mergeCell ref="AL13:AR13"/>
    <mergeCell ref="AL24:AR24"/>
    <mergeCell ref="Y18:AA38"/>
    <mergeCell ref="B2:F2"/>
    <mergeCell ref="A34:A40"/>
  </mergeCells>
  <printOptions/>
  <pageMargins left="0.7" right="0.2" top="0.84" bottom="0.41" header="0.21" footer="0.16"/>
  <pageSetup horizontalDpi="600" verticalDpi="600" orientation="landscape" scale="68" r:id="rId3"/>
  <headerFooter alignWithMargins="0">
    <oddHeader>&amp;C&amp;"Palatino Linotype,Bold"&amp;16NOMCVB &amp;"Palatino Linotype,Regular"&amp;14
&amp;"Palatino Linotype,Bold"September Convention Dashboard
As of October 6, 2009</oddHeader>
    <oddFooter>&amp;LDue to Hurricane Katrina on August 29th, 2005 - the 2005 reports were last run as of July 31, 2005
&amp;CIf questions or comments contact Jeff Anding 566-5041&amp;R&amp;G</oddFooter>
  </headerFooter>
  <colBreaks count="3" manualBreakCount="3">
    <brk id="23" min="1" max="40" man="1"/>
    <brk id="36" min="1" max="40" man="1"/>
    <brk id="53" min="1" max="40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5" sqref="E4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NOMCVB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nomcvb</dc:creator>
  <cp:keywords/>
  <dc:description/>
  <cp:lastModifiedBy>nomcvb</cp:lastModifiedBy>
  <cp:lastPrinted>2009-10-09T19:15:55Z</cp:lastPrinted>
  <dcterms:created xsi:type="dcterms:W3CDTF">2007-11-13T21:59:37Z</dcterms:created>
  <dcterms:modified xsi:type="dcterms:W3CDTF">2009-10-09T19:16:01Z</dcterms:modified>
  <cp:category/>
  <cp:version/>
  <cp:contentType/>
  <cp:contentStatus/>
</cp:coreProperties>
</file>